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7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'Rekapitulace'!$G$32</definedName>
    <definedName name="Dodavka0">'Položky'!#REF!</definedName>
    <definedName name="HSV">'Rekapitulace'!$E$32</definedName>
    <definedName name="HSV0">'Položky'!#REF!</definedName>
    <definedName name="HZS">'Rekapitulace'!$I$32</definedName>
    <definedName name="HZS0">'Položky'!#REF!</definedName>
    <definedName name="JKSO">'Krycí list'!$F$4</definedName>
    <definedName name="MJ">'Krycí list'!$G$4</definedName>
    <definedName name="Mont">'Rekapitulace'!$H$32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'Položky'!$A$1:$G$375</definedName>
    <definedName name="_xlnm.Print_Area" localSheetId="1">'Rekapitulace'!$A$1:$I$38</definedName>
    <definedName name="PocetMJ">'Krycí list'!$G$7</definedName>
    <definedName name="Poznamka">'Krycí list'!$B$37</definedName>
    <definedName name="Projektant">'Krycí list'!$C$7</definedName>
    <definedName name="PSV">'Rekapitulace'!$F$32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'Rekapitulace'!$E$37</definedName>
    <definedName name="VRNnazev">'Rekapitulace'!$A$37</definedName>
    <definedName name="VRNproc">'Rekapitulace'!$F$37</definedName>
    <definedName name="VRNzakl">'Rekapitulace'!$G$37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<sst xmlns="http://schemas.openxmlformats.org/spreadsheetml/2006/main" count="925" uniqueCount="442">
  <si>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</si>
  <si>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</si>
  <si>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</si>
  <si>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</si>
  <si>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</si>
  <si>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</si>
  <si>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</si>
  <si>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</si>
  <si>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</si>
  <si>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</si>
  <si>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</si>
  <si>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</si>
  <si>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</si>
  <si>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</si>
  <si>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</si>
  <si>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</si>
  <si>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</si>
  <si>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</si>
  <si>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</si>
  <si>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</si>
  <si>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</si>
  <si>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</si>
  <si>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</si>
  <si>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</si>
  <si>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</si>
  <si>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</si>
  <si>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</si>
  <si>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</si>
  <si>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</si>
  <si>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</si>
  <si>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</si>
  <si>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</si>
  <si>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</si>
  <si>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</si>
  <si>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</si>
  <si>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</si>
  <si>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</si>
  <si>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</si>
  <si>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</si>
  <si>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</si>
  <si>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</si>
  <si>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</si>
  <si>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</si>
  <si>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</si>
  <si>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</si>
  <si>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</si>
  <si>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</si>
  <si>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</si>
  <si>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</si>
  <si>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</si>
  <si>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</si>
  <si>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</si>
  <si>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</si>
  <si>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</si>
  <si>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</si>
  <si>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</si>
  <si>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</si>
  <si>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</si>
  <si>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</si>
  <si>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</si>
  <si>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</si>
  <si>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</si>
  <si>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</si>
  <si>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</si>
  <si>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</si>
  <si>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</si>
  <si>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</si>
  <si>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</si>
  <si>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</si>
  <si>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</si>
  <si>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Zateplení a výměna výplní  MŠ  Luční, Chrast</t>
  </si>
  <si>
    <t>01 Zateplení objektu MŠ</t>
  </si>
  <si>
    <t>139 60-1102.R00</t>
  </si>
  <si>
    <t xml:space="preserve">Ruční výkop jam, rýh a šachet v hornině tř. 3 </t>
  </si>
  <si>
    <t>m3</t>
  </si>
  <si>
    <t>(1,0+4,0+1,35+2,10+1,0+13,5+24,35+24,35)*0,80*0,60</t>
  </si>
  <si>
    <t>(1,0+0,775+0,45+5,325+1,0+13,5+24,35+24,35)*0,80*0,60</t>
  </si>
  <si>
    <t>174 10-1102.R00</t>
  </si>
  <si>
    <t xml:space="preserve">Zásyp ruční se zhutněním </t>
  </si>
  <si>
    <t>113 10-8305.R00</t>
  </si>
  <si>
    <t xml:space="preserve">Odstranění podkladu pl.do 50 m2, živice tl. 5 cm </t>
  </si>
  <si>
    <t>m2</t>
  </si>
  <si>
    <t>(57,13+2*2,0)*1,0</t>
  </si>
  <si>
    <t>113 10-6121.R00</t>
  </si>
  <si>
    <t xml:space="preserve">Rozebrání dlažeb z betonových dlaždic na sucho </t>
  </si>
  <si>
    <t>(13,48*2+53,13)*1,0</t>
  </si>
  <si>
    <t>113 10-9408.R00</t>
  </si>
  <si>
    <t xml:space="preserve">Odstranění podkladu pl. nad 50 m2, beton, tl. 8 cm </t>
  </si>
  <si>
    <t>5</t>
  </si>
  <si>
    <t>Komunikace</t>
  </si>
  <si>
    <t>572 95-2111.R00</t>
  </si>
  <si>
    <t xml:space="preserve">Vyspravení krytu po překopu asf.betonem tl.do 5 cm </t>
  </si>
  <si>
    <t>142,4</t>
  </si>
  <si>
    <t>596 81-1111.R00</t>
  </si>
  <si>
    <t xml:space="preserve">Kladení dlaždic kom.pro pěší, lože z kameniva těž. </t>
  </si>
  <si>
    <t>567 21-1108.R00</t>
  </si>
  <si>
    <t xml:space="preserve">Podklad z prostého betonu tř. I  tloušťky 8 cm </t>
  </si>
  <si>
    <t>577 21-1115.R00</t>
  </si>
  <si>
    <t>Beton asfaltový tenký BBTM, do 3 m, tl. 30 mm studená směs</t>
  </si>
  <si>
    <t>61</t>
  </si>
  <si>
    <t>Upravy povrchů vnitřní</t>
  </si>
  <si>
    <t>610 99-1111.R00</t>
  </si>
  <si>
    <t xml:space="preserve">Zakrývání výplní vnitřních otvorů </t>
  </si>
  <si>
    <t>0,88*0,86*4</t>
  </si>
  <si>
    <t>0,88*1,76*2</t>
  </si>
  <si>
    <t>1,03*1,80*56</t>
  </si>
  <si>
    <t>1,03*0,57*6</t>
  </si>
  <si>
    <t>1,03*0,88</t>
  </si>
  <si>
    <t>0,88*0,88*3</t>
  </si>
  <si>
    <t>Mezisoučet</t>
  </si>
  <si>
    <t>1,60*2,10*3</t>
  </si>
  <si>
    <t>1,0*2,10*3</t>
  </si>
  <si>
    <t>1,60*2,23</t>
  </si>
  <si>
    <t>612 42-5921.R00</t>
  </si>
  <si>
    <t xml:space="preserve">Omítka vápenná vnitřního ostění - hladká </t>
  </si>
  <si>
    <t>(2*0,86+0,88)*0,30*4</t>
  </si>
  <si>
    <t>(2*1,76+0,88)*0,30*2</t>
  </si>
  <si>
    <t>(2*1,80+1,03)*0,30*56</t>
  </si>
  <si>
    <t>(2*0,57+1,03)*0,30*6</t>
  </si>
  <si>
    <t>(2*0,88+1,03)*0,30*3</t>
  </si>
  <si>
    <t>(2*2,10+1,60)*0,30*3</t>
  </si>
  <si>
    <t>(2*2,10+1,0)*0,30*3</t>
  </si>
  <si>
    <t>(2*2,23+1,60)*0,30</t>
  </si>
  <si>
    <t>62</t>
  </si>
  <si>
    <t>Úpravy povrchů vnější</t>
  </si>
  <si>
    <t>620 99-1121.R00</t>
  </si>
  <si>
    <t xml:space="preserve">Zakrývání výplní vnějších otvorů z lešení </t>
  </si>
  <si>
    <t>622 31-9012.R00</t>
  </si>
  <si>
    <t xml:space="preserve">Soklová lišta hliník KZS  tl. 100 mm </t>
  </si>
  <si>
    <t>m</t>
  </si>
  <si>
    <t>622 31-9015.R00</t>
  </si>
  <si>
    <t xml:space="preserve">Soklová lišta hliník KZS  tl. 160 mm </t>
  </si>
  <si>
    <t>13,48*2</t>
  </si>
  <si>
    <t>0,16+0,65+5,275+1,85+16,625+8,70+16,575+1,85+5,275+0,63+0,16</t>
  </si>
  <si>
    <t>0,63+0,16+23,75+8,70+23,70+0,63+0,16</t>
  </si>
  <si>
    <t>1,695*2*2</t>
  </si>
  <si>
    <t>622 31-9135.RT1</t>
  </si>
  <si>
    <t>Zatepl. fasáda, EPS F 160 mm s omítkou akrylát 3,3 kg/m2</t>
  </si>
  <si>
    <t>13,48*3,525*2</t>
  </si>
  <si>
    <t>13,48*1,505/2*2</t>
  </si>
  <si>
    <t>(0,16+0,65+5,275+1,85+16,625+8,70+16,575+1,85+5,275+0,63+0,16)*3,0</t>
  </si>
  <si>
    <t>(0,63+0,16+23,75+8,70+23,70+0,63+0,16)*3,0</t>
  </si>
  <si>
    <t>1,695*2*3,0*2</t>
  </si>
  <si>
    <t>otvory:</t>
  </si>
  <si>
    <t>-0,88*0,86*4</t>
  </si>
  <si>
    <t>-0,88*1,76*2</t>
  </si>
  <si>
    <t>-1,03*1,80*56</t>
  </si>
  <si>
    <t>-1,03*0,57*6</t>
  </si>
  <si>
    <t>-1,03*0,88</t>
  </si>
  <si>
    <t>-0,88*0,88*3</t>
  </si>
  <si>
    <t>-1,60*2,10*3</t>
  </si>
  <si>
    <t>-1,0*2,10*3</t>
  </si>
  <si>
    <t>-1,60*2,23</t>
  </si>
  <si>
    <t>622 31-9153.RT1</t>
  </si>
  <si>
    <t>622 31-9512.R00</t>
  </si>
  <si>
    <t xml:space="preserve">Izolace suterénu  XPS tl. 100 mm, bez PÚ </t>
  </si>
  <si>
    <t>(1,0+4,0+1,35+2,10+1,0+13,5+24,35+24,35)*0,80</t>
  </si>
  <si>
    <t>(1,0+0,775+0,45+5,325+1,0+13,5+24,35+24,35)*0,80</t>
  </si>
  <si>
    <t>622 31-9564.R00</t>
  </si>
  <si>
    <t xml:space="preserve">Zateplovací systém  parapet, XPS tl. 40 mm </t>
  </si>
  <si>
    <t>0,88*0,30*4</t>
  </si>
  <si>
    <t>0,88*0,30*2</t>
  </si>
  <si>
    <t>1,03*0,30*56</t>
  </si>
  <si>
    <t>1,03*0,30*6</t>
  </si>
  <si>
    <t>1,03*0,30</t>
  </si>
  <si>
    <t>0,88*0,30*3</t>
  </si>
  <si>
    <t>622 90-4112.R00</t>
  </si>
  <si>
    <t xml:space="preserve">Očištění fasád tlakovou vodou složitost 1 - 2 </t>
  </si>
  <si>
    <t>622 30-0152.R00</t>
  </si>
  <si>
    <t xml:space="preserve">Montáž dilatační lišty </t>
  </si>
  <si>
    <t>283-50211</t>
  </si>
  <si>
    <t xml:space="preserve">Profil dilatační rohový typ V  l=2,5 m </t>
  </si>
  <si>
    <t>3,22*2</t>
  </si>
  <si>
    <t>4,40*2</t>
  </si>
  <si>
    <t>283-50212</t>
  </si>
  <si>
    <t xml:space="preserve">Profil dilatační průběžný 410-20 typ E </t>
  </si>
  <si>
    <t>63</t>
  </si>
  <si>
    <t>Podlahy a podlahové konstrukce</t>
  </si>
  <si>
    <t>632 45-1022.R00</t>
  </si>
  <si>
    <t xml:space="preserve">Vyrovnávací potěr MC 15, v pásu, tl. 30 mm </t>
  </si>
  <si>
    <t>57,68*0,20</t>
  </si>
  <si>
    <t>91</t>
  </si>
  <si>
    <t>Doplňující práce na komunikaci</t>
  </si>
  <si>
    <t>919 73-5111.R00</t>
  </si>
  <si>
    <t xml:space="preserve">Řezání stávajícího živičného krytu tl. do 5 cm </t>
  </si>
  <si>
    <t>(1,0+4,0+1,35+2,10+1,0+13,5+24,35+24,35)</t>
  </si>
  <si>
    <t>(1,0+0,775+0,45+5,325+1,0+13,5+24,35+24,35)</t>
  </si>
  <si>
    <t>94</t>
  </si>
  <si>
    <t>Lešení a stavební výtahy</t>
  </si>
  <si>
    <t>941 94-1031.R00</t>
  </si>
  <si>
    <t xml:space="preserve">Montáž lešení leh.řad.s podlahami,š.do 1 m, H 10 m </t>
  </si>
  <si>
    <t>2*(16,5+61,0)*3,0</t>
  </si>
  <si>
    <t>16,5*1,0*2</t>
  </si>
  <si>
    <t>941 94-1191.RT3</t>
  </si>
  <si>
    <t>Příplatek za každý měsíc použití lešení k pol.1031 lešení pronajaté</t>
  </si>
  <si>
    <t>498*2</t>
  </si>
  <si>
    <t>941 94-1831.R00</t>
  </si>
  <si>
    <t xml:space="preserve">Demontáž lešení leh.řad.s podlahami,š.1 m, H 10 m </t>
  </si>
  <si>
    <t>95</t>
  </si>
  <si>
    <t>Dokončovací konstrukce na pozemních stavbách</t>
  </si>
  <si>
    <t>952 90-1110.R00</t>
  </si>
  <si>
    <t xml:space="preserve">Čištění mytím vnějších ploch oken a dveří </t>
  </si>
  <si>
    <t>952 90-1111.R00</t>
  </si>
  <si>
    <t xml:space="preserve">Vyčištění budov o výšce podlaží do 4 m </t>
  </si>
  <si>
    <t>12,0+8,84+9,29+23,0+53,63+46,75+6,0+46,19+12,20+20,88+17,72+6,25+18,50</t>
  </si>
  <si>
    <t>5,38+4,20+15,12+2,93+20,25+2,88+11,52+12,50+3,05+12,60</t>
  </si>
  <si>
    <t>23,0+53,63+46,75+6,0+46,50</t>
  </si>
  <si>
    <t>1,44+1,57+2,71+6,40+14,57+8,07+2,19+1,38+11,68+35,20+2,88+14,57+8,09</t>
  </si>
  <si>
    <t>953 94-6111.R00</t>
  </si>
  <si>
    <t>Osazení ventilačních mřížek vč. prodloužení</t>
  </si>
  <si>
    <t>kus</t>
  </si>
  <si>
    <t>S28-3902</t>
  </si>
  <si>
    <t xml:space="preserve">PVC mřížka 400/400 </t>
  </si>
  <si>
    <t>S28-3903</t>
  </si>
  <si>
    <t xml:space="preserve">PVC mřížka 200/400 </t>
  </si>
  <si>
    <t>96</t>
  </si>
  <si>
    <t>Bourání konstrukcí</t>
  </si>
  <si>
    <t>968 09-1001.R00</t>
  </si>
  <si>
    <t>Bourání parapetů teracových š. do 30 cm tl.3 cm keramický obklad</t>
  </si>
  <si>
    <t>1,03*30</t>
  </si>
  <si>
    <t>1,03*13</t>
  </si>
  <si>
    <t>97</t>
  </si>
  <si>
    <t>Prorážení otvorů</t>
  </si>
  <si>
    <t>979 05-4441.R00</t>
  </si>
  <si>
    <t xml:space="preserve">Očištění vybour. dlaždic s výplní kamen. těženým </t>
  </si>
  <si>
    <t>99</t>
  </si>
  <si>
    <t>Staveništní přesun hmot</t>
  </si>
  <si>
    <t>999 28-1105.R00</t>
  </si>
  <si>
    <t xml:space="preserve">Přesun hmot pro opravy a údržbu do výšky 6 m </t>
  </si>
  <si>
    <t>t</t>
  </si>
  <si>
    <t>0,01524</t>
  </si>
  <si>
    <t>0,85666</t>
  </si>
  <si>
    <t>0,0006</t>
  </si>
  <si>
    <t>713</t>
  </si>
  <si>
    <t>Izolace tepelné</t>
  </si>
  <si>
    <t>713 11-1111.RT2</t>
  </si>
  <si>
    <t>Izolace tepelné stropů vrchem kladené volně 2 vrstvy - materiál ve specifikaci</t>
  </si>
  <si>
    <t>13,0*56,43</t>
  </si>
  <si>
    <t>631-51412</t>
  </si>
  <si>
    <t xml:space="preserve">Deska z minerální plsti ISOVER UNI tl. 160 mm </t>
  </si>
  <si>
    <t>733,59*1,05</t>
  </si>
  <si>
    <t>631-51410</t>
  </si>
  <si>
    <t xml:space="preserve">Deska z minerální plsti ISOVER UNI tl. 140 mm </t>
  </si>
  <si>
    <t>713 11-1221.R00</t>
  </si>
  <si>
    <t xml:space="preserve">Montáž parozábrany, zavěšené podhl., přelep. spojů </t>
  </si>
  <si>
    <t>713 11-1271.RS2</t>
  </si>
  <si>
    <t>Utěsnění styku s jinou konstr. oboustrannou páskou včetně pásky</t>
  </si>
  <si>
    <t>2*(13,0+56,43)</t>
  </si>
  <si>
    <t>713 13-4211.RK4</t>
  </si>
  <si>
    <t>Montáž parozábrany na stěny s přelepením spojů parotěsná zábrana Jutafol N 140 speciál</t>
  </si>
  <si>
    <t>(5,04+3,65+3,65+2,50+3,70+1,15+2,40+3,65+2,41+2,53)*2,99</t>
  </si>
  <si>
    <t>(7,54+8,65+7,50+7,45+8,65+7,54)*2,99</t>
  </si>
  <si>
    <t>(2,31+1,15+2,26+2,31)*2,99</t>
  </si>
  <si>
    <t>673-52296</t>
  </si>
  <si>
    <t xml:space="preserve">Fólie standard parozábrana </t>
  </si>
  <si>
    <t>733,5900*1,03</t>
  </si>
  <si>
    <t>673-52430</t>
  </si>
  <si>
    <t xml:space="preserve">Fólie difúzní š. 1,5 m </t>
  </si>
  <si>
    <t>998 71-3101.R00</t>
  </si>
  <si>
    <t xml:space="preserve">Přesun hmot pro izolace tepelné, výšky do 6 m </t>
  </si>
  <si>
    <t>722</t>
  </si>
  <si>
    <t>Vnitřní vodovod</t>
  </si>
  <si>
    <t>722 22-0851.R00</t>
  </si>
  <si>
    <t xml:space="preserve">Demontáž armatur s jedním závitem G 3/4 </t>
  </si>
  <si>
    <t>722 22-0984.R00</t>
  </si>
  <si>
    <t xml:space="preserve">Zpětná montáž armatur s jedním závitem G 3/4 </t>
  </si>
  <si>
    <t>722 17-1212.R00</t>
  </si>
  <si>
    <t xml:space="preserve">Potrubí z PEHD, D 25 x 2,3 mm </t>
  </si>
  <si>
    <t>998 72-2101.R00</t>
  </si>
  <si>
    <t xml:space="preserve">Přesun hmot pro vnitřní vodovod, výšky do 6 m </t>
  </si>
  <si>
    <t>730</t>
  </si>
  <si>
    <t>Ústřední vytápění</t>
  </si>
  <si>
    <t>R73 09-60.</t>
  </si>
  <si>
    <t>762</t>
  </si>
  <si>
    <t>Konstrukce tesařské</t>
  </si>
  <si>
    <t>762 84-1821.R00</t>
  </si>
  <si>
    <t xml:space="preserve">Demontáž podbíjení obkladů stropů z desek dřevotř. </t>
  </si>
  <si>
    <t>763</t>
  </si>
  <si>
    <t>Dřevostavby</t>
  </si>
  <si>
    <t>342 26-4051.RT2</t>
  </si>
  <si>
    <t>Podhled sádrokartonový na zavěšenou ocel. konstr. desky protipožární tl. 12,5 mm, bez izolace</t>
  </si>
  <si>
    <t>342 26-4051.RT4</t>
  </si>
  <si>
    <t>Podhled sádrokartonový na zavěšenou ocel. konstr. desky požár. impreg. tl. 12,5 mm, bez izolace</t>
  </si>
  <si>
    <t>347 01-3111.RZ1</t>
  </si>
  <si>
    <t>Předstěna SDK,tl.55mm,1x ocel.kce CD,1x RB 12,5mm bez dodávky tepel. izolace, vč. parozábrany</t>
  </si>
  <si>
    <t>vstupy:</t>
  </si>
  <si>
    <t>(1,75*2+2,60)*3,0*2</t>
  </si>
  <si>
    <t>-1,60*2,12*2</t>
  </si>
  <si>
    <t>347 01-3113.R00</t>
  </si>
  <si>
    <t xml:space="preserve">Předstěna SDK,tl.55mm,1x ocel.kce CD,1x RBI 12,5mm </t>
  </si>
  <si>
    <t>998 76-3301.U00</t>
  </si>
  <si>
    <t xml:space="preserve">Přesun t SDK kce objekt v -6m </t>
  </si>
  <si>
    <t>764</t>
  </si>
  <si>
    <t>Konstrukce klempířské</t>
  </si>
  <si>
    <t>764 41-0850.R00</t>
  </si>
  <si>
    <t xml:space="preserve">Demontáž oplechování parapetů,rš od 100 do 330 mm </t>
  </si>
  <si>
    <t>0,92*3</t>
  </si>
  <si>
    <t>0,92*4</t>
  </si>
  <si>
    <t>1,07*3</t>
  </si>
  <si>
    <t>764 33-1850.</t>
  </si>
  <si>
    <t xml:space="preserve">Demontáž lemování zdí rš 500 mm do 30° </t>
  </si>
  <si>
    <t>764 45-4802.R00</t>
  </si>
  <si>
    <t xml:space="preserve">Demontáž odpadních trub kruhových,D 120 mm </t>
  </si>
  <si>
    <t>9*3,0</t>
  </si>
  <si>
    <t>764 51-0460.R00</t>
  </si>
  <si>
    <t xml:space="preserve">Oplechování parapetů včetně rohů Ti Zn, rš 400 mm </t>
  </si>
  <si>
    <t>0,92*7</t>
  </si>
  <si>
    <t>0,92*2</t>
  </si>
  <si>
    <t>1,07*56</t>
  </si>
  <si>
    <t>1,07*6</t>
  </si>
  <si>
    <t>1,07*1</t>
  </si>
  <si>
    <t>764 33-1300.</t>
  </si>
  <si>
    <t xml:space="preserve">Lemování zdí rš 600 mm </t>
  </si>
  <si>
    <t>764 55-4403.R00</t>
  </si>
  <si>
    <t xml:space="preserve">Odpadní trouby z Ti Zn plechu, kruhové, D 120 mm </t>
  </si>
  <si>
    <t>998 76-4101.R00</t>
  </si>
  <si>
    <t xml:space="preserve">Přesun hmot pro klempířské konstr., výšky do 6 m </t>
  </si>
  <si>
    <t>766</t>
  </si>
  <si>
    <t>Konstrukce truhlářské</t>
  </si>
  <si>
    <t>766 69-2111.R00</t>
  </si>
  <si>
    <t>Montáž záclon.krytů, bez lišt, natřené do 175 cm a demomnáž</t>
  </si>
  <si>
    <t>998 76-6101.R00</t>
  </si>
  <si>
    <t xml:space="preserve">Přesun hmot pro truhlářské konstr., výšky do 6 m </t>
  </si>
  <si>
    <t>767</t>
  </si>
  <si>
    <t>Konstrukce zámečnické</t>
  </si>
  <si>
    <t>R76 79-49.</t>
  </si>
  <si>
    <t xml:space="preserve">Demontáž ocel. sloupků nad parapetem </t>
  </si>
  <si>
    <t>767 66-2119.R00</t>
  </si>
  <si>
    <t xml:space="preserve">Demontáž mříží pevných </t>
  </si>
  <si>
    <t>1,03*0,57*3</t>
  </si>
  <si>
    <t>0,88*0,88*4</t>
  </si>
  <si>
    <t>769</t>
  </si>
  <si>
    <t>Otvorové prvky z plastu</t>
  </si>
  <si>
    <t>766 69-4111.R00</t>
  </si>
  <si>
    <t xml:space="preserve">Montáž parapetních desek š.do 30 cm,dl.do 100 cm </t>
  </si>
  <si>
    <t>4+2+3</t>
  </si>
  <si>
    <t>766 69-4112.R00</t>
  </si>
  <si>
    <t xml:space="preserve">Montáž parapetních desek š.do 30 cm,dl.do 160 cm </t>
  </si>
  <si>
    <t>56+6+1</t>
  </si>
  <si>
    <t>766 71-1001.R00</t>
  </si>
  <si>
    <t xml:space="preserve">Montáž plastových oken a balk.dveří s vypěněním </t>
  </si>
  <si>
    <t>2*(0,88+0,86)*4</t>
  </si>
  <si>
    <t>2*(0,88+1,76)*2</t>
  </si>
  <si>
    <t>2*(1,03+1,80)*56</t>
  </si>
  <si>
    <t>2*(1,03+0,57)*6</t>
  </si>
  <si>
    <t>2*(1,03+0,88)</t>
  </si>
  <si>
    <t>2*(0,88+0,88)*3</t>
  </si>
  <si>
    <t>766 71-1021.R00</t>
  </si>
  <si>
    <t xml:space="preserve">Montáž plastových vstupních dveří s vypěněním </t>
  </si>
  <si>
    <t>2*(1,60+2,10)*3</t>
  </si>
  <si>
    <t>2*(1,0+2,10)*3</t>
  </si>
  <si>
    <t>2*(1,60+2,23)</t>
  </si>
  <si>
    <t>607-80013</t>
  </si>
  <si>
    <t xml:space="preserve">Parapet interiér š. 300 mm s nosem </t>
  </si>
  <si>
    <t>S90-0</t>
  </si>
  <si>
    <t>Okno plast ditherm 880 x 860 mm Ug=1,0 W/m2K, Uw=1,2 W/m2K</t>
  </si>
  <si>
    <t>S90-1</t>
  </si>
  <si>
    <t>Okno plast ditherm 880 x 1760 mm Ug=1,0 W/m2K, Uw=1,2 W/m2K</t>
  </si>
  <si>
    <t>S90-2</t>
  </si>
  <si>
    <t>Okno plast ditherm 1030 x 1800 mm Ug=1,0 W/m2K, Uw=1,2 W/m2K</t>
  </si>
  <si>
    <t>S90-3</t>
  </si>
  <si>
    <t>Okno plast ditherm 1030 x 570 mm Ug=1,0 W/m2K, Uw=1,2 W/m2K</t>
  </si>
  <si>
    <t>S90-4</t>
  </si>
  <si>
    <t>Okno plast ditherm 1030 x 880 mm Ug=1,0 W/m2K, Uw=1,2 W/m2K</t>
  </si>
  <si>
    <t>S90-5</t>
  </si>
  <si>
    <t>Okno plast ditherm 880 x 880 mm Ug=1,0 W/m2K, Uw=1,2 W/m2K</t>
  </si>
  <si>
    <t>S90-6</t>
  </si>
  <si>
    <t>Dveře plast 2kř vstupní 1600 x 2100 mm Ug=1,0 W/m2K,  Uw=1,2 W/m2K, CONNEX</t>
  </si>
  <si>
    <t>S90-7</t>
  </si>
  <si>
    <t>Dveře plast 1kř vstupní 1000 x 2100 mm Ug=1,0 W/m2K,  Uw=1,2 W/m2K CONNEX</t>
  </si>
  <si>
    <t>S90-8</t>
  </si>
  <si>
    <t>Dveře plast 2kř vstupní 1600 x 2230 mm Ug=1,0 W/m2K,  Uw=1,2 W/m2K CONNEX</t>
  </si>
  <si>
    <t>781</t>
  </si>
  <si>
    <t>Obklady keramické</t>
  </si>
  <si>
    <t>781 10-1210.R00</t>
  </si>
  <si>
    <t xml:space="preserve">Penetrace podkladu pod obklady </t>
  </si>
  <si>
    <t>(2,31+1,15+2,26+2,31)*2,0</t>
  </si>
  <si>
    <t>781 47-5114.R00</t>
  </si>
  <si>
    <t xml:space="preserve">Obklad vnitřní stěn keramický, do tmele, 20x20 cm </t>
  </si>
  <si>
    <t>597-81361</t>
  </si>
  <si>
    <t xml:space="preserve">Obkládačka 19,8x19,8 </t>
  </si>
  <si>
    <t>16,06*1,05</t>
  </si>
  <si>
    <t>781 67-2106.R00</t>
  </si>
  <si>
    <t>Montáž obkladů parapetů keram. do MC, 20x10 cm a ostění</t>
  </si>
  <si>
    <t>(2*1,80+1,30)*3</t>
  </si>
  <si>
    <t>597-81353.0</t>
  </si>
  <si>
    <t xml:space="preserve">Obkládačka 14,8x14,8 </t>
  </si>
  <si>
    <t>14,7*0,25*1,05</t>
  </si>
  <si>
    <t>998 78-1101.R00</t>
  </si>
  <si>
    <t xml:space="preserve">Přesun hmot pro obklady keramické, výšky do 6 m </t>
  </si>
  <si>
    <t>784</t>
  </si>
  <si>
    <t>Malby</t>
  </si>
  <si>
    <t>784 19-1101.R00</t>
  </si>
  <si>
    <t xml:space="preserve">Penetrace podkladu univerzální </t>
  </si>
  <si>
    <t>784 19-5512.R00</t>
  </si>
  <si>
    <t xml:space="preserve">Malba tekutá  bílá, 2 x </t>
  </si>
  <si>
    <t>M21</t>
  </si>
  <si>
    <t>Elektromontáže</t>
  </si>
  <si>
    <t>RM2 10-.</t>
  </si>
  <si>
    <t>hromosvod demontáž, montáž, revize dle položkového výkazu výměr v příloze</t>
  </si>
  <si>
    <t>soubor</t>
  </si>
  <si>
    <t>RM2 10-1.</t>
  </si>
  <si>
    <t>Elektromontáže  souhrnná cena dle položkového výkazu výměr v příloze</t>
  </si>
  <si>
    <t>999</t>
  </si>
  <si>
    <t>VRN 10-0.</t>
  </si>
  <si>
    <t>Zařízení staveniště - Veškeré náklady spojené s vybudováním, provozem a odstraněním  ZS</t>
  </si>
  <si>
    <t>VRN 10-1.</t>
  </si>
  <si>
    <t>Zkoušky a revize- Náklady zhotovitele na provádění zkoušek a revizí nezbytných k provedení díla</t>
  </si>
  <si>
    <t>VRN 10-2.</t>
  </si>
  <si>
    <t>Provozní vlivy - Zohlednění všech cizích vlivů způsobených  na stavbě</t>
  </si>
  <si>
    <t>VRN 10-3.</t>
  </si>
  <si>
    <t xml:space="preserve">Vytyčení všech stávajících podzemních sítí </t>
  </si>
  <si>
    <t>VRN 10-4.</t>
  </si>
  <si>
    <t xml:space="preserve">Územní vlivy - zohlednění dopravních omezení </t>
  </si>
  <si>
    <t>VRN 10-5.</t>
  </si>
  <si>
    <t xml:space="preserve">Provedení měření vlhkosti zdiva před apikací ETICS </t>
  </si>
  <si>
    <t>VRN 10-6.</t>
  </si>
  <si>
    <t>Dokumentace skutečného provedení stavby v rozsahu dle přílohy č. 3 k vyhlášce č. 499/2006</t>
  </si>
  <si>
    <t>VRN 10-7.</t>
  </si>
  <si>
    <t>Úklid v průběhu a po dokončení stavby, čištění vozidel, komunikací</t>
  </si>
  <si>
    <t>VRN 10-8.</t>
  </si>
  <si>
    <t>Náklady na zajištění bezpečnosti a ochrany zdraví pracovníků a ostatních osob (BOZP) v průběhu stavb</t>
  </si>
  <si>
    <t>D96</t>
  </si>
  <si>
    <t>Přesuny suti a vybouraných hmot</t>
  </si>
  <si>
    <t>979 08-1111.R00</t>
  </si>
  <si>
    <t xml:space="preserve">Odvoz suti a vybour. hmot na skládku do 1 km </t>
  </si>
  <si>
    <t>0,00069</t>
  </si>
  <si>
    <t>979 08-1121.R00</t>
  </si>
  <si>
    <t xml:space="preserve">Příplatek k odvozu za každý další 1 km </t>
  </si>
  <si>
    <t>24,2786*10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</si>
  <si>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</si>
  <si>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</si>
  <si>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</si>
  <si>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</si>
  <si>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99-0161.R00</t>
  </si>
  <si>
    <t xml:space="preserve">Poplatek za skládku suti - dřevo </t>
  </si>
  <si>
    <t>979 99-0113.R00</t>
  </si>
  <si>
    <t xml:space="preserve">Poplatek za skládku suti - obalovaný asfalt </t>
  </si>
  <si>
    <t>Cenová soustava : RTS Brno
Cenová úroveň 2013/II</t>
  </si>
  <si>
    <t>Město Chrastava</t>
  </si>
  <si>
    <t>Zatepl.sys. ostění, EPS F 30 mm s omítkou akrylát 3,3 kg/m2 vč. okenních lišt</t>
  </si>
  <si>
    <t>Demontáž montáž radiátorů - viz samostatná akce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</si>
</sst>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3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3" fontId="13" fillId="0" borderId="0" xfId="46" applyNumberFormat="1" applyFont="1">
      <alignment/>
      <protection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3" fontId="14" fillId="0" borderId="22" xfId="46" applyNumberFormat="1" applyFont="1" applyFill="1" applyBorder="1" applyAlignment="1">
      <alignment horizontal="left" wrapTex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71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70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439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 t="s">
        <v>438</v>
      </c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/>
  <mergeCells count="14"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Zateplení a výměna výplní  MŠ  Luční, Chrast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01 Zateplení objektu MŠ</v>
      </c>
      <c r="D2" s="76"/>
      <c r="E2" s="77"/>
      <c r="F2" s="76"/>
      <c r="G2" s="193"/>
      <c r="H2" s="193"/>
      <c r="I2" s="194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Položky!BA18</f>
        <v>0</v>
      </c>
      <c r="F7" s="179">
        <f>Položky!BB18</f>
        <v>0</v>
      </c>
      <c r="G7" s="179">
        <f>Položky!BC18</f>
        <v>0</v>
      </c>
      <c r="H7" s="179">
        <f>Položky!BD18</f>
        <v>0</v>
      </c>
      <c r="I7" s="180">
        <f>Položky!BE18</f>
        <v>0</v>
      </c>
    </row>
    <row r="8" spans="1:9" s="11" customFormat="1" ht="12.75">
      <c r="A8" s="177" t="str">
        <f>Položky!B19</f>
        <v>5</v>
      </c>
      <c r="B8" s="86" t="str">
        <f>Položky!C19</f>
        <v>Komunikace</v>
      </c>
      <c r="C8" s="87"/>
      <c r="D8" s="88"/>
      <c r="E8" s="178">
        <f>Položky!BA28</f>
        <v>0</v>
      </c>
      <c r="F8" s="179">
        <f>Položky!BB28</f>
        <v>0</v>
      </c>
      <c r="G8" s="179">
        <f>Položky!BC28</f>
        <v>0</v>
      </c>
      <c r="H8" s="179">
        <f>Položky!BD28</f>
        <v>0</v>
      </c>
      <c r="I8" s="180">
        <f>Položky!BE28</f>
        <v>0</v>
      </c>
    </row>
    <row r="9" spans="1:9" s="11" customFormat="1" ht="12.75">
      <c r="A9" s="177" t="str">
        <f>Položky!B29</f>
        <v>61</v>
      </c>
      <c r="B9" s="86" t="str">
        <f>Položky!C29</f>
        <v>Upravy povrchů vnitřní</v>
      </c>
      <c r="C9" s="87"/>
      <c r="D9" s="88"/>
      <c r="E9" s="178">
        <f>Položky!BA53</f>
        <v>0</v>
      </c>
      <c r="F9" s="179">
        <f>Položky!BB53</f>
        <v>0</v>
      </c>
      <c r="G9" s="179">
        <f>Položky!BC53</f>
        <v>0</v>
      </c>
      <c r="H9" s="179">
        <f>Položky!BD53</f>
        <v>0</v>
      </c>
      <c r="I9" s="180">
        <f>Položky!BE53</f>
        <v>0</v>
      </c>
    </row>
    <row r="10" spans="1:9" s="11" customFormat="1" ht="12.75">
      <c r="A10" s="177" t="str">
        <f>Položky!B54</f>
        <v>62</v>
      </c>
      <c r="B10" s="86" t="str">
        <f>Položky!C54</f>
        <v>Úpravy povrchů vnější</v>
      </c>
      <c r="C10" s="87"/>
      <c r="D10" s="88"/>
      <c r="E10" s="178">
        <f>Položky!BA137</f>
        <v>0</v>
      </c>
      <c r="F10" s="179">
        <f>Položky!BB137</f>
        <v>0</v>
      </c>
      <c r="G10" s="179">
        <f>Položky!BC137</f>
        <v>0</v>
      </c>
      <c r="H10" s="179">
        <f>Položky!BD137</f>
        <v>0</v>
      </c>
      <c r="I10" s="180">
        <f>Položky!BE137</f>
        <v>0</v>
      </c>
    </row>
    <row r="11" spans="1:9" s="11" customFormat="1" ht="12.75">
      <c r="A11" s="177" t="str">
        <f>Položky!B138</f>
        <v>63</v>
      </c>
      <c r="B11" s="86" t="str">
        <f>Položky!C138</f>
        <v>Podlahy a podlahové konstrukce</v>
      </c>
      <c r="C11" s="87"/>
      <c r="D11" s="88"/>
      <c r="E11" s="178">
        <f>Položky!BA141</f>
        <v>0</v>
      </c>
      <c r="F11" s="179">
        <f>Položky!BB141</f>
        <v>0</v>
      </c>
      <c r="G11" s="179">
        <f>Položky!BC141</f>
        <v>0</v>
      </c>
      <c r="H11" s="179">
        <f>Položky!BD141</f>
        <v>0</v>
      </c>
      <c r="I11" s="180">
        <f>Položky!BE141</f>
        <v>0</v>
      </c>
    </row>
    <row r="12" spans="1:9" s="11" customFormat="1" ht="12.75">
      <c r="A12" s="177" t="str">
        <f>Položky!B142</f>
        <v>91</v>
      </c>
      <c r="B12" s="86" t="str">
        <f>Položky!C142</f>
        <v>Doplňující práce na komunikaci</v>
      </c>
      <c r="C12" s="87"/>
      <c r="D12" s="88"/>
      <c r="E12" s="178">
        <f>Položky!BA146</f>
        <v>0</v>
      </c>
      <c r="F12" s="179">
        <f>Položky!BB146</f>
        <v>0</v>
      </c>
      <c r="G12" s="179">
        <f>Položky!BC146</f>
        <v>0</v>
      </c>
      <c r="H12" s="179">
        <f>Položky!BD146</f>
        <v>0</v>
      </c>
      <c r="I12" s="180">
        <f>Položky!BE146</f>
        <v>0</v>
      </c>
    </row>
    <row r="13" spans="1:9" s="11" customFormat="1" ht="12.75">
      <c r="A13" s="177" t="str">
        <f>Položky!B147</f>
        <v>94</v>
      </c>
      <c r="B13" s="86" t="str">
        <f>Položky!C147</f>
        <v>Lešení a stavební výtahy</v>
      </c>
      <c r="C13" s="87"/>
      <c r="D13" s="88"/>
      <c r="E13" s="178">
        <f>Položky!BA154</f>
        <v>0</v>
      </c>
      <c r="F13" s="179">
        <f>Položky!BB154</f>
        <v>0</v>
      </c>
      <c r="G13" s="179">
        <f>Položky!BC154</f>
        <v>0</v>
      </c>
      <c r="H13" s="179">
        <f>Položky!BD154</f>
        <v>0</v>
      </c>
      <c r="I13" s="180">
        <f>Položky!BE154</f>
        <v>0</v>
      </c>
    </row>
    <row r="14" spans="1:9" s="11" customFormat="1" ht="12.75">
      <c r="A14" s="177" t="str">
        <f>Položky!B155</f>
        <v>95</v>
      </c>
      <c r="B14" s="86" t="str">
        <f>Položky!C155</f>
        <v>Dokončovací konstrukce na pozemních stavbách</v>
      </c>
      <c r="C14" s="87"/>
      <c r="D14" s="88"/>
      <c r="E14" s="178">
        <f>Položky!BA176</f>
        <v>0</v>
      </c>
      <c r="F14" s="179">
        <f>Položky!BB176</f>
        <v>0</v>
      </c>
      <c r="G14" s="179">
        <f>Položky!BC176</f>
        <v>0</v>
      </c>
      <c r="H14" s="179">
        <f>Položky!BD176</f>
        <v>0</v>
      </c>
      <c r="I14" s="180">
        <f>Položky!BE176</f>
        <v>0</v>
      </c>
    </row>
    <row r="15" spans="1:9" s="11" customFormat="1" ht="12.75">
      <c r="A15" s="177" t="str">
        <f>Položky!B177</f>
        <v>96</v>
      </c>
      <c r="B15" s="86" t="str">
        <f>Položky!C177</f>
        <v>Bourání konstrukcí</v>
      </c>
      <c r="C15" s="87"/>
      <c r="D15" s="88"/>
      <c r="E15" s="178">
        <f>Položky!BA182</f>
        <v>0</v>
      </c>
      <c r="F15" s="179">
        <f>Položky!BB182</f>
        <v>0</v>
      </c>
      <c r="G15" s="179">
        <f>Položky!BC182</f>
        <v>0</v>
      </c>
      <c r="H15" s="179">
        <f>Položky!BD182</f>
        <v>0</v>
      </c>
      <c r="I15" s="180">
        <f>Položky!BE182</f>
        <v>0</v>
      </c>
    </row>
    <row r="16" spans="1:9" s="11" customFormat="1" ht="12.75">
      <c r="A16" s="177" t="str">
        <f>Položky!B183</f>
        <v>97</v>
      </c>
      <c r="B16" s="86" t="str">
        <f>Položky!C183</f>
        <v>Prorážení otvorů</v>
      </c>
      <c r="C16" s="87"/>
      <c r="D16" s="88"/>
      <c r="E16" s="178">
        <f>Položky!BA186</f>
        <v>0</v>
      </c>
      <c r="F16" s="179">
        <f>Položky!BB186</f>
        <v>0</v>
      </c>
      <c r="G16" s="179">
        <f>Položky!BC186</f>
        <v>0</v>
      </c>
      <c r="H16" s="179">
        <f>Položky!BD186</f>
        <v>0</v>
      </c>
      <c r="I16" s="180">
        <f>Položky!BE186</f>
        <v>0</v>
      </c>
    </row>
    <row r="17" spans="1:9" s="11" customFormat="1" ht="12.75">
      <c r="A17" s="177" t="str">
        <f>Položky!B187</f>
        <v>99</v>
      </c>
      <c r="B17" s="86" t="str">
        <f>Položky!C187</f>
        <v>Staveništní přesun hmot</v>
      </c>
      <c r="C17" s="87"/>
      <c r="D17" s="88"/>
      <c r="E17" s="178">
        <f>Položky!BA193</f>
        <v>0</v>
      </c>
      <c r="F17" s="179">
        <f>Položky!BB193</f>
        <v>0</v>
      </c>
      <c r="G17" s="179">
        <f>Položky!BC193</f>
        <v>0</v>
      </c>
      <c r="H17" s="179">
        <f>Položky!BD193</f>
        <v>0</v>
      </c>
      <c r="I17" s="180">
        <f>Položky!BE193</f>
        <v>0</v>
      </c>
    </row>
    <row r="18" spans="1:9" s="11" customFormat="1" ht="12.75">
      <c r="A18" s="177" t="str">
        <f>Položky!B194</f>
        <v>713</v>
      </c>
      <c r="B18" s="86" t="str">
        <f>Položky!C194</f>
        <v>Izolace tepelné</v>
      </c>
      <c r="C18" s="87"/>
      <c r="D18" s="88"/>
      <c r="E18" s="178">
        <f>Položky!BA214</f>
        <v>0</v>
      </c>
      <c r="F18" s="179">
        <f>Položky!BB214</f>
        <v>0</v>
      </c>
      <c r="G18" s="179">
        <f>Položky!BC214</f>
        <v>0</v>
      </c>
      <c r="H18" s="179">
        <f>Položky!BD214</f>
        <v>0</v>
      </c>
      <c r="I18" s="180">
        <f>Položky!BE214</f>
        <v>0</v>
      </c>
    </row>
    <row r="19" spans="1:9" s="11" customFormat="1" ht="12.75">
      <c r="A19" s="177" t="str">
        <f>Položky!B215</f>
        <v>722</v>
      </c>
      <c r="B19" s="86" t="str">
        <f>Položky!C215</f>
        <v>Vnitřní vodovod</v>
      </c>
      <c r="C19" s="87"/>
      <c r="D19" s="88"/>
      <c r="E19" s="178">
        <f>Položky!BA220</f>
        <v>0</v>
      </c>
      <c r="F19" s="179">
        <f>Položky!BB220</f>
        <v>0</v>
      </c>
      <c r="G19" s="179">
        <f>Položky!BC220</f>
        <v>0</v>
      </c>
      <c r="H19" s="179">
        <f>Položky!BD220</f>
        <v>0</v>
      </c>
      <c r="I19" s="180">
        <f>Položky!BE220</f>
        <v>0</v>
      </c>
    </row>
    <row r="20" spans="1:9" s="11" customFormat="1" ht="12.75">
      <c r="A20" s="177" t="str">
        <f>Položky!B221</f>
        <v>730</v>
      </c>
      <c r="B20" s="86" t="str">
        <f>Položky!C221</f>
        <v>Ústřední vytápění</v>
      </c>
      <c r="C20" s="87"/>
      <c r="D20" s="88"/>
      <c r="E20" s="178">
        <f>Položky!BA223</f>
        <v>0</v>
      </c>
      <c r="F20" s="179">
        <f>Položky!BB223</f>
        <v>0</v>
      </c>
      <c r="G20" s="179">
        <f>Položky!BC223</f>
        <v>0</v>
      </c>
      <c r="H20" s="179">
        <f>Položky!BD223</f>
        <v>0</v>
      </c>
      <c r="I20" s="180">
        <f>Položky!BE223</f>
        <v>0</v>
      </c>
    </row>
    <row r="21" spans="1:9" s="11" customFormat="1" ht="12.75">
      <c r="A21" s="177" t="str">
        <f>Položky!B224</f>
        <v>762</v>
      </c>
      <c r="B21" s="86" t="str">
        <f>Položky!C224</f>
        <v>Konstrukce tesařské</v>
      </c>
      <c r="C21" s="87"/>
      <c r="D21" s="88"/>
      <c r="E21" s="178">
        <f>Položky!BA227</f>
        <v>0</v>
      </c>
      <c r="F21" s="179">
        <f>Položky!BB227</f>
        <v>0</v>
      </c>
      <c r="G21" s="179">
        <f>Položky!BC227</f>
        <v>0</v>
      </c>
      <c r="H21" s="179">
        <f>Položky!BD227</f>
        <v>0</v>
      </c>
      <c r="I21" s="180">
        <f>Položky!BE227</f>
        <v>0</v>
      </c>
    </row>
    <row r="22" spans="1:9" s="11" customFormat="1" ht="12.75">
      <c r="A22" s="177" t="str">
        <f>Položky!B228</f>
        <v>763</v>
      </c>
      <c r="B22" s="86" t="str">
        <f>Položky!C228</f>
        <v>Dřevostavby</v>
      </c>
      <c r="C22" s="87"/>
      <c r="D22" s="88"/>
      <c r="E22" s="178">
        <f>Položky!BA246</f>
        <v>0</v>
      </c>
      <c r="F22" s="179">
        <f>Položky!BB246</f>
        <v>0</v>
      </c>
      <c r="G22" s="179">
        <f>Položky!BC246</f>
        <v>0</v>
      </c>
      <c r="H22" s="179">
        <f>Položky!BD246</f>
        <v>0</v>
      </c>
      <c r="I22" s="180">
        <f>Položky!BE246</f>
        <v>0</v>
      </c>
    </row>
    <row r="23" spans="1:9" s="11" customFormat="1" ht="12.75">
      <c r="A23" s="177" t="str">
        <f>Položky!B247</f>
        <v>764</v>
      </c>
      <c r="B23" s="86" t="str">
        <f>Položky!C247</f>
        <v>Konstrukce klempířské</v>
      </c>
      <c r="C23" s="87"/>
      <c r="D23" s="88"/>
      <c r="E23" s="178">
        <f>Položky!BA266</f>
        <v>0</v>
      </c>
      <c r="F23" s="179">
        <f>Položky!BB266</f>
        <v>0</v>
      </c>
      <c r="G23" s="179">
        <f>Položky!BC266</f>
        <v>0</v>
      </c>
      <c r="H23" s="179">
        <f>Položky!BD266</f>
        <v>0</v>
      </c>
      <c r="I23" s="180">
        <f>Položky!BE266</f>
        <v>0</v>
      </c>
    </row>
    <row r="24" spans="1:9" s="11" customFormat="1" ht="12.75">
      <c r="A24" s="177" t="str">
        <f>Položky!B267</f>
        <v>766</v>
      </c>
      <c r="B24" s="86" t="str">
        <f>Položky!C267</f>
        <v>Konstrukce truhlářské</v>
      </c>
      <c r="C24" s="87"/>
      <c r="D24" s="88"/>
      <c r="E24" s="178">
        <f>Položky!BA270</f>
        <v>0</v>
      </c>
      <c r="F24" s="179">
        <f>Položky!BB270</f>
        <v>0</v>
      </c>
      <c r="G24" s="179">
        <f>Položky!BC270</f>
        <v>0</v>
      </c>
      <c r="H24" s="179">
        <f>Položky!BD270</f>
        <v>0</v>
      </c>
      <c r="I24" s="180">
        <f>Položky!BE270</f>
        <v>0</v>
      </c>
    </row>
    <row r="25" spans="1:9" s="11" customFormat="1" ht="12.75">
      <c r="A25" s="177" t="str">
        <f>Položky!B271</f>
        <v>767</v>
      </c>
      <c r="B25" s="86" t="str">
        <f>Položky!C271</f>
        <v>Konstrukce zámečnické</v>
      </c>
      <c r="C25" s="87"/>
      <c r="D25" s="88"/>
      <c r="E25" s="178">
        <f>Položky!BA276</f>
        <v>0</v>
      </c>
      <c r="F25" s="179">
        <f>Položky!BB276</f>
        <v>0</v>
      </c>
      <c r="G25" s="179">
        <f>Položky!BC276</f>
        <v>0</v>
      </c>
      <c r="H25" s="179">
        <f>Položky!BD276</f>
        <v>0</v>
      </c>
      <c r="I25" s="180">
        <f>Položky!BE276</f>
        <v>0</v>
      </c>
    </row>
    <row r="26" spans="1:9" s="11" customFormat="1" ht="12.75">
      <c r="A26" s="177" t="str">
        <f>Položky!B277</f>
        <v>769</v>
      </c>
      <c r="B26" s="86" t="str">
        <f>Položky!C277</f>
        <v>Otvorové prvky z plastu</v>
      </c>
      <c r="C26" s="87"/>
      <c r="D26" s="88"/>
      <c r="E26" s="178">
        <f>Položky!BA309</f>
        <v>0</v>
      </c>
      <c r="F26" s="179">
        <f>Položky!BB309</f>
        <v>0</v>
      </c>
      <c r="G26" s="179">
        <f>Položky!BC309</f>
        <v>0</v>
      </c>
      <c r="H26" s="179">
        <f>Položky!BD309</f>
        <v>0</v>
      </c>
      <c r="I26" s="180">
        <f>Položky!BE309</f>
        <v>0</v>
      </c>
    </row>
    <row r="27" spans="1:9" s="11" customFormat="1" ht="12.75">
      <c r="A27" s="177" t="str">
        <f>Položky!B310</f>
        <v>781</v>
      </c>
      <c r="B27" s="86" t="str">
        <f>Položky!C310</f>
        <v>Obklady keramické</v>
      </c>
      <c r="C27" s="87"/>
      <c r="D27" s="88"/>
      <c r="E27" s="178">
        <f>Položky!BA322</f>
        <v>0</v>
      </c>
      <c r="F27" s="179">
        <f>Položky!BB322</f>
        <v>0</v>
      </c>
      <c r="G27" s="179">
        <f>Položky!BC322</f>
        <v>0</v>
      </c>
      <c r="H27" s="179">
        <f>Položky!BD322</f>
        <v>0</v>
      </c>
      <c r="I27" s="180">
        <f>Položky!BE322</f>
        <v>0</v>
      </c>
    </row>
    <row r="28" spans="1:9" s="11" customFormat="1" ht="12.75">
      <c r="A28" s="177" t="str">
        <f>Položky!B323</f>
        <v>784</v>
      </c>
      <c r="B28" s="86" t="str">
        <f>Položky!C323</f>
        <v>Malby</v>
      </c>
      <c r="C28" s="87"/>
      <c r="D28" s="88"/>
      <c r="E28" s="178">
        <f>Položky!BA346</f>
        <v>0</v>
      </c>
      <c r="F28" s="179">
        <f>Položky!BB346</f>
        <v>0</v>
      </c>
      <c r="G28" s="179">
        <f>Položky!BC346</f>
        <v>0</v>
      </c>
      <c r="H28" s="179">
        <f>Položky!BD346</f>
        <v>0</v>
      </c>
      <c r="I28" s="180">
        <f>Položky!BE346</f>
        <v>0</v>
      </c>
    </row>
    <row r="29" spans="1:9" s="11" customFormat="1" ht="12.75">
      <c r="A29" s="177" t="str">
        <f>Položky!B347</f>
        <v>M21</v>
      </c>
      <c r="B29" s="86" t="str">
        <f>Položky!C347</f>
        <v>Elektromontáže</v>
      </c>
      <c r="C29" s="87"/>
      <c r="D29" s="88"/>
      <c r="E29" s="178">
        <f>Položky!BA350</f>
        <v>0</v>
      </c>
      <c r="F29" s="179">
        <f>Položky!BB350</f>
        <v>0</v>
      </c>
      <c r="G29" s="179">
        <f>Položky!BC350</f>
        <v>0</v>
      </c>
      <c r="H29" s="179">
        <f>Položky!BD350</f>
        <v>0</v>
      </c>
      <c r="I29" s="180">
        <f>Položky!BE350</f>
        <v>0</v>
      </c>
    </row>
    <row r="30" spans="1:9" s="11" customFormat="1" ht="12.75">
      <c r="A30" s="177" t="str">
        <f>Položky!B351</f>
        <v>999</v>
      </c>
      <c r="B30" s="86" t="str">
        <f>Položky!C351</f>
        <v>Vedlejší rozpočtové náklady</v>
      </c>
      <c r="C30" s="87"/>
      <c r="D30" s="88"/>
      <c r="E30" s="178">
        <f>Položky!BA361</f>
        <v>0</v>
      </c>
      <c r="F30" s="179">
        <f>Položky!BB361</f>
        <v>0</v>
      </c>
      <c r="G30" s="179">
        <f>Položky!BC361</f>
        <v>0</v>
      </c>
      <c r="H30" s="179">
        <f>Položky!BD361</f>
        <v>0</v>
      </c>
      <c r="I30" s="180">
        <f>Položky!BE361</f>
        <v>0</v>
      </c>
    </row>
    <row r="31" spans="1:9" s="11" customFormat="1" ht="13.5" thickBot="1">
      <c r="A31" s="177" t="str">
        <f>Položky!B362</f>
        <v>D96</v>
      </c>
      <c r="B31" s="86" t="str">
        <f>Položky!C362</f>
        <v>Přesuny suti a vybouraných hmot</v>
      </c>
      <c r="C31" s="87"/>
      <c r="D31" s="88"/>
      <c r="E31" s="178">
        <f>Položky!BA375</f>
        <v>0</v>
      </c>
      <c r="F31" s="179">
        <f>Položky!BB375</f>
        <v>0</v>
      </c>
      <c r="G31" s="179">
        <f>Položky!BC375</f>
        <v>0</v>
      </c>
      <c r="H31" s="179">
        <f>Položky!BD375</f>
        <v>0</v>
      </c>
      <c r="I31" s="180">
        <f>Položky!BE375</f>
        <v>0</v>
      </c>
    </row>
    <row r="32" spans="1:9" s="94" customFormat="1" ht="13.5" thickBot="1">
      <c r="A32" s="89"/>
      <c r="B32" s="81" t="s">
        <v>50</v>
      </c>
      <c r="C32" s="81"/>
      <c r="D32" s="90"/>
      <c r="E32" s="91">
        <f>SUM(E7:E31)</f>
        <v>0</v>
      </c>
      <c r="F32" s="92">
        <f>SUM(F7:F31)</f>
        <v>0</v>
      </c>
      <c r="G32" s="92">
        <f>SUM(G7:G31)</f>
        <v>0</v>
      </c>
      <c r="H32" s="92">
        <f>SUM(H7:H31)</f>
        <v>0</v>
      </c>
      <c r="I32" s="93">
        <f>SUM(I7:I31)</f>
        <v>0</v>
      </c>
    </row>
    <row r="33" spans="1:9" ht="12.75">
      <c r="A33" s="87"/>
      <c r="B33" s="87"/>
      <c r="C33" s="87"/>
      <c r="D33" s="87"/>
      <c r="E33" s="87"/>
      <c r="F33" s="87"/>
      <c r="G33" s="87"/>
      <c r="H33" s="87"/>
      <c r="I33" s="87"/>
    </row>
    <row r="34" spans="1:57" ht="19.5" customHeight="1">
      <c r="A34" s="95" t="s">
        <v>51</v>
      </c>
      <c r="B34" s="95"/>
      <c r="C34" s="95"/>
      <c r="D34" s="95"/>
      <c r="E34" s="95"/>
      <c r="F34" s="95"/>
      <c r="G34" s="96"/>
      <c r="H34" s="95"/>
      <c r="I34" s="95"/>
      <c r="BA34" s="30"/>
      <c r="BB34" s="30"/>
      <c r="BC34" s="30"/>
      <c r="BD34" s="30"/>
      <c r="BE34" s="30"/>
    </row>
    <row r="35" spans="1:9" ht="13.5" thickBot="1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2.75">
      <c r="A36" s="98" t="s">
        <v>52</v>
      </c>
      <c r="B36" s="99"/>
      <c r="C36" s="99"/>
      <c r="D36" s="100"/>
      <c r="E36" s="101" t="s">
        <v>53</v>
      </c>
      <c r="F36" s="102" t="s">
        <v>54</v>
      </c>
      <c r="G36" s="103" t="s">
        <v>55</v>
      </c>
      <c r="H36" s="104"/>
      <c r="I36" s="105" t="s">
        <v>53</v>
      </c>
    </row>
    <row r="37" spans="1:53" ht="12.75">
      <c r="A37" s="106"/>
      <c r="B37" s="107"/>
      <c r="C37" s="107"/>
      <c r="D37" s="108"/>
      <c r="E37" s="109"/>
      <c r="F37" s="110"/>
      <c r="G37" s="111">
        <f>CHOOSE(BA37+1,HSV+PSV,HSV+PSV+Mont,HSV+PSV+Dodavka+Mont,HSV,PSV,Mont,Dodavka,Mont+Dodavka,0)</f>
        <v>0</v>
      </c>
      <c r="H37" s="112"/>
      <c r="I37" s="113">
        <f>E37+F37*G37/100</f>
        <v>0</v>
      </c>
      <c r="BA37">
        <v>8</v>
      </c>
    </row>
    <row r="38" spans="1:9" ht="13.5" thickBot="1">
      <c r="A38" s="114"/>
      <c r="B38" s="115" t="s">
        <v>56</v>
      </c>
      <c r="C38" s="116"/>
      <c r="D38" s="117"/>
      <c r="E38" s="118"/>
      <c r="F38" s="119"/>
      <c r="G38" s="119"/>
      <c r="H38" s="195">
        <f>SUM(H37:H37)</f>
        <v>0</v>
      </c>
      <c r="I38" s="196"/>
    </row>
    <row r="39" spans="1:9" ht="12.75">
      <c r="A39" s="97"/>
      <c r="B39" s="97"/>
      <c r="C39" s="97"/>
      <c r="D39" s="97"/>
      <c r="E39" s="97"/>
      <c r="F39" s="97"/>
      <c r="G39" s="97"/>
      <c r="H39" s="97"/>
      <c r="I39" s="97"/>
    </row>
    <row r="40" spans="2:9" ht="12.75">
      <c r="B40" s="94"/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  <row r="80" spans="6:9" ht="12.75">
      <c r="F80" s="120"/>
      <c r="G80" s="121"/>
      <c r="H80" s="121"/>
      <c r="I80" s="122"/>
    </row>
    <row r="81" spans="6:9" ht="12.75">
      <c r="F81" s="120"/>
      <c r="G81" s="121"/>
      <c r="H81" s="121"/>
      <c r="I81" s="122"/>
    </row>
    <row r="82" spans="6:9" ht="12.75">
      <c r="F82" s="120"/>
      <c r="G82" s="121"/>
      <c r="H82" s="121"/>
      <c r="I82" s="122"/>
    </row>
    <row r="83" spans="6:9" ht="12.75">
      <c r="F83" s="120"/>
      <c r="G83" s="121"/>
      <c r="H83" s="121"/>
      <c r="I83" s="122"/>
    </row>
    <row r="84" spans="6:9" ht="12.75">
      <c r="F84" s="120"/>
      <c r="G84" s="121"/>
      <c r="H84" s="121"/>
      <c r="I84" s="122"/>
    </row>
    <row r="85" spans="6:9" ht="12.75">
      <c r="F85" s="120"/>
      <c r="G85" s="121"/>
      <c r="H85" s="121"/>
      <c r="I85" s="122"/>
    </row>
    <row r="86" spans="6:9" ht="12.75">
      <c r="F86" s="120"/>
      <c r="G86" s="121"/>
      <c r="H86" s="121"/>
      <c r="I86" s="122"/>
    </row>
    <row r="87" spans="6:9" ht="12.75">
      <c r="F87" s="120"/>
      <c r="G87" s="121"/>
      <c r="H87" s="121"/>
      <c r="I87" s="122"/>
    </row>
    <row r="88" spans="6:9" ht="12.75">
      <c r="F88" s="120"/>
      <c r="G88" s="121"/>
      <c r="H88" s="121"/>
      <c r="I88" s="122"/>
    </row>
    <row r="89" spans="6:9" ht="12.75">
      <c r="F89" s="120"/>
      <c r="G89" s="121"/>
      <c r="H89" s="121"/>
      <c r="I89" s="122"/>
    </row>
  </sheetData>
  <sheetProtection/>
  <mergeCells count="4">
    <mergeCell ref="A1:B1"/>
    <mergeCell ref="A2:B2"/>
    <mergeCell ref="G2:I2"/>
    <mergeCell ref="H38:I3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48"/>
  <sheetViews>
    <sheetView showGridLines="0" showZeros="0" tabSelected="1" zoomScalePageLayoutView="0" workbookViewId="0" topLeftCell="A211">
      <selection activeCell="F218" sqref="F21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9" t="s">
        <v>57</v>
      </c>
      <c r="B1" s="199"/>
      <c r="C1" s="199"/>
      <c r="D1" s="199"/>
      <c r="E1" s="199"/>
      <c r="F1" s="199"/>
      <c r="G1" s="199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00" t="s">
        <v>5</v>
      </c>
      <c r="B3" s="201"/>
      <c r="C3" s="128" t="str">
        <f>CONCATENATE(cislostavby," ",nazevstavby)</f>
        <v> Zateplení a výměna výplní  MŠ  Luční, Chrast</v>
      </c>
      <c r="D3" s="129"/>
      <c r="E3" s="130"/>
      <c r="F3" s="131">
        <f>Rekapitulace!H1</f>
        <v>0</v>
      </c>
      <c r="G3" s="132"/>
    </row>
    <row r="4" spans="1:7" ht="13.5" thickBot="1">
      <c r="A4" s="202" t="s">
        <v>1</v>
      </c>
      <c r="B4" s="203"/>
      <c r="C4" s="133" t="str">
        <f>CONCATENATE(cisloobjektu," ",nazevobjektu)</f>
        <v> 01 Zateplení objektu MŠ</v>
      </c>
      <c r="D4" s="134"/>
      <c r="E4" s="204"/>
      <c r="F4" s="204"/>
      <c r="G4" s="205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72</v>
      </c>
      <c r="C8" s="153" t="s">
        <v>73</v>
      </c>
      <c r="D8" s="154" t="s">
        <v>74</v>
      </c>
      <c r="E8" s="155">
        <v>68.352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5" ht="12.75">
      <c r="A9" s="157"/>
      <c r="B9" s="158"/>
      <c r="C9" s="197" t="s">
        <v>75</v>
      </c>
      <c r="D9" s="198"/>
      <c r="E9" s="159">
        <v>34.392</v>
      </c>
      <c r="F9" s="160"/>
      <c r="G9" s="161"/>
      <c r="M9" s="162" t="s">
        <v>75</v>
      </c>
      <c r="O9" s="150"/>
    </row>
    <row r="10" spans="1:15" ht="12.75">
      <c r="A10" s="157"/>
      <c r="B10" s="158"/>
      <c r="C10" s="197" t="s">
        <v>76</v>
      </c>
      <c r="D10" s="198"/>
      <c r="E10" s="159">
        <v>33.96</v>
      </c>
      <c r="F10" s="160"/>
      <c r="G10" s="161"/>
      <c r="M10" s="162" t="s">
        <v>76</v>
      </c>
      <c r="O10" s="150"/>
    </row>
    <row r="11" spans="1:104" ht="12.75">
      <c r="A11" s="151">
        <v>2</v>
      </c>
      <c r="B11" s="152" t="s">
        <v>77</v>
      </c>
      <c r="C11" s="153" t="s">
        <v>78</v>
      </c>
      <c r="D11" s="154" t="s">
        <v>74</v>
      </c>
      <c r="E11" s="155">
        <v>68.35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51">
        <v>3</v>
      </c>
      <c r="B12" s="152" t="s">
        <v>79</v>
      </c>
      <c r="C12" s="153" t="s">
        <v>80</v>
      </c>
      <c r="D12" s="154" t="s">
        <v>81</v>
      </c>
      <c r="E12" s="155">
        <v>61.13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3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15" ht="12.75">
      <c r="A13" s="157"/>
      <c r="B13" s="158"/>
      <c r="C13" s="197" t="s">
        <v>82</v>
      </c>
      <c r="D13" s="198"/>
      <c r="E13" s="159">
        <v>61.13</v>
      </c>
      <c r="F13" s="160"/>
      <c r="G13" s="161"/>
      <c r="M13" s="162" t="s">
        <v>82</v>
      </c>
      <c r="O13" s="150"/>
    </row>
    <row r="14" spans="1:104" ht="12.75">
      <c r="A14" s="151">
        <v>4</v>
      </c>
      <c r="B14" s="152" t="s">
        <v>83</v>
      </c>
      <c r="C14" s="153" t="s">
        <v>84</v>
      </c>
      <c r="D14" s="154" t="s">
        <v>81</v>
      </c>
      <c r="E14" s="155">
        <v>80.09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5" ht="12.75">
      <c r="A15" s="157"/>
      <c r="B15" s="158"/>
      <c r="C15" s="197" t="s">
        <v>85</v>
      </c>
      <c r="D15" s="198"/>
      <c r="E15" s="159">
        <v>80.09</v>
      </c>
      <c r="F15" s="160"/>
      <c r="G15" s="161"/>
      <c r="M15" s="162" t="s">
        <v>85</v>
      </c>
      <c r="O15" s="150"/>
    </row>
    <row r="16" spans="1:104" ht="12.75">
      <c r="A16" s="151">
        <v>5</v>
      </c>
      <c r="B16" s="152" t="s">
        <v>86</v>
      </c>
      <c r="C16" s="153" t="s">
        <v>87</v>
      </c>
      <c r="D16" s="154" t="s">
        <v>81</v>
      </c>
      <c r="E16" s="155">
        <v>80.09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5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5" ht="12.75">
      <c r="A17" s="157"/>
      <c r="B17" s="158"/>
      <c r="C17" s="197" t="s">
        <v>85</v>
      </c>
      <c r="D17" s="198"/>
      <c r="E17" s="159">
        <v>80.09</v>
      </c>
      <c r="F17" s="160"/>
      <c r="G17" s="161"/>
      <c r="M17" s="162" t="s">
        <v>85</v>
      </c>
      <c r="O17" s="150"/>
    </row>
    <row r="18" spans="1:57" ht="12.75">
      <c r="A18" s="163"/>
      <c r="B18" s="164" t="s">
        <v>69</v>
      </c>
      <c r="C18" s="165" t="str">
        <f>CONCATENATE(B7," ",C7)</f>
        <v>1 Zemní práce</v>
      </c>
      <c r="D18" s="163"/>
      <c r="E18" s="166"/>
      <c r="F18" s="166"/>
      <c r="G18" s="167">
        <f>SUM(G7:G17)</f>
        <v>0</v>
      </c>
      <c r="O18" s="150">
        <v>4</v>
      </c>
      <c r="BA18" s="168">
        <f>SUM(BA7:BA17)</f>
        <v>0</v>
      </c>
      <c r="BB18" s="168">
        <f>SUM(BB7:BB17)</f>
        <v>0</v>
      </c>
      <c r="BC18" s="168">
        <f>SUM(BC7:BC17)</f>
        <v>0</v>
      </c>
      <c r="BD18" s="168">
        <f>SUM(BD7:BD17)</f>
        <v>0</v>
      </c>
      <c r="BE18" s="168">
        <f>SUM(BE7:BE17)</f>
        <v>0</v>
      </c>
    </row>
    <row r="19" spans="1:15" ht="12.75">
      <c r="A19" s="143" t="s">
        <v>65</v>
      </c>
      <c r="B19" s="144" t="s">
        <v>88</v>
      </c>
      <c r="C19" s="145" t="s">
        <v>89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6</v>
      </c>
      <c r="B20" s="152" t="s">
        <v>90</v>
      </c>
      <c r="C20" s="153" t="s">
        <v>91</v>
      </c>
      <c r="D20" s="154" t="s">
        <v>81</v>
      </c>
      <c r="E20" s="155">
        <v>142.4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6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0.10255</v>
      </c>
    </row>
    <row r="21" spans="1:15" ht="12.75">
      <c r="A21" s="157"/>
      <c r="B21" s="158"/>
      <c r="C21" s="197" t="s">
        <v>92</v>
      </c>
      <c r="D21" s="198"/>
      <c r="E21" s="159">
        <v>142.4</v>
      </c>
      <c r="F21" s="160"/>
      <c r="G21" s="161"/>
      <c r="M21" s="162" t="s">
        <v>92</v>
      </c>
      <c r="O21" s="150"/>
    </row>
    <row r="22" spans="1:104" ht="12.75">
      <c r="A22" s="151">
        <v>7</v>
      </c>
      <c r="B22" s="152" t="s">
        <v>93</v>
      </c>
      <c r="C22" s="153" t="s">
        <v>94</v>
      </c>
      <c r="D22" s="154" t="s">
        <v>81</v>
      </c>
      <c r="E22" s="155">
        <v>80.09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7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0.072</v>
      </c>
    </row>
    <row r="23" spans="1:15" ht="12.75">
      <c r="A23" s="157"/>
      <c r="B23" s="158"/>
      <c r="C23" s="197" t="s">
        <v>85</v>
      </c>
      <c r="D23" s="198"/>
      <c r="E23" s="159">
        <v>80.09</v>
      </c>
      <c r="F23" s="160"/>
      <c r="G23" s="161"/>
      <c r="M23" s="162" t="s">
        <v>85</v>
      </c>
      <c r="O23" s="150"/>
    </row>
    <row r="24" spans="1:104" ht="12.75">
      <c r="A24" s="151">
        <v>8</v>
      </c>
      <c r="B24" s="152" t="s">
        <v>95</v>
      </c>
      <c r="C24" s="153" t="s">
        <v>96</v>
      </c>
      <c r="D24" s="154" t="s">
        <v>81</v>
      </c>
      <c r="E24" s="155">
        <v>80.09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8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0.20286</v>
      </c>
    </row>
    <row r="25" spans="1:15" ht="12.75">
      <c r="A25" s="157"/>
      <c r="B25" s="158"/>
      <c r="C25" s="197" t="s">
        <v>85</v>
      </c>
      <c r="D25" s="198"/>
      <c r="E25" s="159">
        <v>80.09</v>
      </c>
      <c r="F25" s="160"/>
      <c r="G25" s="161"/>
      <c r="M25" s="162" t="s">
        <v>85</v>
      </c>
      <c r="O25" s="150"/>
    </row>
    <row r="26" spans="1:104" ht="22.5">
      <c r="A26" s="151">
        <v>9</v>
      </c>
      <c r="B26" s="152" t="s">
        <v>97</v>
      </c>
      <c r="C26" s="153" t="s">
        <v>98</v>
      </c>
      <c r="D26" s="154" t="s">
        <v>81</v>
      </c>
      <c r="E26" s="155">
        <v>80.09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9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0.07497</v>
      </c>
    </row>
    <row r="27" spans="1:15" ht="12.75">
      <c r="A27" s="157"/>
      <c r="B27" s="158"/>
      <c r="C27" s="197" t="s">
        <v>85</v>
      </c>
      <c r="D27" s="198"/>
      <c r="E27" s="159">
        <v>80.09</v>
      </c>
      <c r="F27" s="160"/>
      <c r="G27" s="161"/>
      <c r="M27" s="162" t="s">
        <v>85</v>
      </c>
      <c r="O27" s="150"/>
    </row>
    <row r="28" spans="1:57" ht="12.75">
      <c r="A28" s="163"/>
      <c r="B28" s="164" t="s">
        <v>69</v>
      </c>
      <c r="C28" s="165" t="str">
        <f>CONCATENATE(B19," ",C19)</f>
        <v>5 Komunikace</v>
      </c>
      <c r="D28" s="163"/>
      <c r="E28" s="166"/>
      <c r="F28" s="166"/>
      <c r="G28" s="167">
        <f>SUM(G19:G27)</f>
        <v>0</v>
      </c>
      <c r="O28" s="150">
        <v>4</v>
      </c>
      <c r="BA28" s="168">
        <f>SUM(BA19:BA27)</f>
        <v>0</v>
      </c>
      <c r="BB28" s="168">
        <f>SUM(BB19:BB27)</f>
        <v>0</v>
      </c>
      <c r="BC28" s="168">
        <f>SUM(BC19:BC27)</f>
        <v>0</v>
      </c>
      <c r="BD28" s="168">
        <f>SUM(BD19:BD27)</f>
        <v>0</v>
      </c>
      <c r="BE28" s="168">
        <f>SUM(BE19:BE27)</f>
        <v>0</v>
      </c>
    </row>
    <row r="29" spans="1:15" ht="12.75">
      <c r="A29" s="143" t="s">
        <v>65</v>
      </c>
      <c r="B29" s="144" t="s">
        <v>99</v>
      </c>
      <c r="C29" s="145" t="s">
        <v>100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10</v>
      </c>
      <c r="B30" s="152" t="s">
        <v>101</v>
      </c>
      <c r="C30" s="153" t="s">
        <v>102</v>
      </c>
      <c r="D30" s="154" t="s">
        <v>81</v>
      </c>
      <c r="E30" s="155">
        <v>136.649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10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5" ht="12.75">
      <c r="A31" s="157"/>
      <c r="B31" s="158"/>
      <c r="C31" s="197" t="s">
        <v>103</v>
      </c>
      <c r="D31" s="198"/>
      <c r="E31" s="159">
        <v>3.0272</v>
      </c>
      <c r="F31" s="160"/>
      <c r="G31" s="161"/>
      <c r="M31" s="162" t="s">
        <v>103</v>
      </c>
      <c r="O31" s="150"/>
    </row>
    <row r="32" spans="1:15" ht="12.75">
      <c r="A32" s="157"/>
      <c r="B32" s="158"/>
      <c r="C32" s="197" t="s">
        <v>104</v>
      </c>
      <c r="D32" s="198"/>
      <c r="E32" s="159">
        <v>3.0976</v>
      </c>
      <c r="F32" s="160"/>
      <c r="G32" s="161"/>
      <c r="M32" s="162" t="s">
        <v>104</v>
      </c>
      <c r="O32" s="150"/>
    </row>
    <row r="33" spans="1:15" ht="12.75">
      <c r="A33" s="157"/>
      <c r="B33" s="158"/>
      <c r="C33" s="197" t="s">
        <v>105</v>
      </c>
      <c r="D33" s="198"/>
      <c r="E33" s="159">
        <v>103.824</v>
      </c>
      <c r="F33" s="160"/>
      <c r="G33" s="161"/>
      <c r="M33" s="162" t="s">
        <v>105</v>
      </c>
      <c r="O33" s="150"/>
    </row>
    <row r="34" spans="1:15" ht="12.75">
      <c r="A34" s="157"/>
      <c r="B34" s="158"/>
      <c r="C34" s="197" t="s">
        <v>106</v>
      </c>
      <c r="D34" s="198"/>
      <c r="E34" s="159">
        <v>3.5226</v>
      </c>
      <c r="F34" s="160"/>
      <c r="G34" s="161"/>
      <c r="M34" s="162" t="s">
        <v>106</v>
      </c>
      <c r="O34" s="150"/>
    </row>
    <row r="35" spans="1:15" ht="12.75">
      <c r="A35" s="157"/>
      <c r="B35" s="158"/>
      <c r="C35" s="197" t="s">
        <v>107</v>
      </c>
      <c r="D35" s="198"/>
      <c r="E35" s="159">
        <v>0.9064</v>
      </c>
      <c r="F35" s="160"/>
      <c r="G35" s="161"/>
      <c r="M35" s="162" t="s">
        <v>107</v>
      </c>
      <c r="O35" s="150"/>
    </row>
    <row r="36" spans="1:15" ht="12.75">
      <c r="A36" s="157"/>
      <c r="B36" s="158"/>
      <c r="C36" s="197" t="s">
        <v>108</v>
      </c>
      <c r="D36" s="198"/>
      <c r="E36" s="159">
        <v>2.3232</v>
      </c>
      <c r="F36" s="160"/>
      <c r="G36" s="161"/>
      <c r="M36" s="162" t="s">
        <v>108</v>
      </c>
      <c r="O36" s="150"/>
    </row>
    <row r="37" spans="1:15" ht="12.75">
      <c r="A37" s="157"/>
      <c r="B37" s="158"/>
      <c r="C37" s="197" t="s">
        <v>109</v>
      </c>
      <c r="D37" s="198"/>
      <c r="E37" s="159">
        <v>0</v>
      </c>
      <c r="F37" s="160"/>
      <c r="G37" s="161"/>
      <c r="M37" s="162" t="s">
        <v>109</v>
      </c>
      <c r="O37" s="150"/>
    </row>
    <row r="38" spans="1:15" ht="12.75">
      <c r="A38" s="157"/>
      <c r="B38" s="158"/>
      <c r="C38" s="197" t="s">
        <v>110</v>
      </c>
      <c r="D38" s="198"/>
      <c r="E38" s="159">
        <v>10.08</v>
      </c>
      <c r="F38" s="160"/>
      <c r="G38" s="161"/>
      <c r="M38" s="162" t="s">
        <v>110</v>
      </c>
      <c r="O38" s="150"/>
    </row>
    <row r="39" spans="1:15" ht="12.75">
      <c r="A39" s="157"/>
      <c r="B39" s="158"/>
      <c r="C39" s="197" t="s">
        <v>111</v>
      </c>
      <c r="D39" s="198"/>
      <c r="E39" s="159">
        <v>6.3</v>
      </c>
      <c r="F39" s="160"/>
      <c r="G39" s="161"/>
      <c r="M39" s="162" t="s">
        <v>111</v>
      </c>
      <c r="O39" s="150"/>
    </row>
    <row r="40" spans="1:15" ht="12.75">
      <c r="A40" s="157"/>
      <c r="B40" s="158"/>
      <c r="C40" s="197" t="s">
        <v>112</v>
      </c>
      <c r="D40" s="198"/>
      <c r="E40" s="159">
        <v>3.568</v>
      </c>
      <c r="F40" s="160"/>
      <c r="G40" s="161"/>
      <c r="M40" s="162" t="s">
        <v>112</v>
      </c>
      <c r="O40" s="150"/>
    </row>
    <row r="41" spans="1:15" ht="12.75">
      <c r="A41" s="157"/>
      <c r="B41" s="158"/>
      <c r="C41" s="197" t="s">
        <v>109</v>
      </c>
      <c r="D41" s="198"/>
      <c r="E41" s="159">
        <v>0</v>
      </c>
      <c r="F41" s="160"/>
      <c r="G41" s="161"/>
      <c r="M41" s="162" t="s">
        <v>109</v>
      </c>
      <c r="O41" s="150"/>
    </row>
    <row r="42" spans="1:104" ht="12.75">
      <c r="A42" s="151">
        <v>11</v>
      </c>
      <c r="B42" s="152" t="s">
        <v>113</v>
      </c>
      <c r="C42" s="153" t="s">
        <v>114</v>
      </c>
      <c r="D42" s="154" t="s">
        <v>81</v>
      </c>
      <c r="E42" s="155">
        <v>101.679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11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5" ht="12.75">
      <c r="A43" s="157"/>
      <c r="B43" s="158"/>
      <c r="C43" s="197" t="s">
        <v>115</v>
      </c>
      <c r="D43" s="198"/>
      <c r="E43" s="159">
        <v>3.12</v>
      </c>
      <c r="F43" s="160"/>
      <c r="G43" s="161"/>
      <c r="M43" s="162" t="s">
        <v>115</v>
      </c>
      <c r="O43" s="150"/>
    </row>
    <row r="44" spans="1:15" ht="12.75">
      <c r="A44" s="157"/>
      <c r="B44" s="158"/>
      <c r="C44" s="197" t="s">
        <v>116</v>
      </c>
      <c r="D44" s="198"/>
      <c r="E44" s="159">
        <v>2.64</v>
      </c>
      <c r="F44" s="160"/>
      <c r="G44" s="161"/>
      <c r="M44" s="162" t="s">
        <v>116</v>
      </c>
      <c r="O44" s="150"/>
    </row>
    <row r="45" spans="1:15" ht="12.75">
      <c r="A45" s="157"/>
      <c r="B45" s="158"/>
      <c r="C45" s="197" t="s">
        <v>117</v>
      </c>
      <c r="D45" s="198"/>
      <c r="E45" s="159">
        <v>77.784</v>
      </c>
      <c r="F45" s="160"/>
      <c r="G45" s="161"/>
      <c r="M45" s="162" t="s">
        <v>117</v>
      </c>
      <c r="O45" s="150"/>
    </row>
    <row r="46" spans="1:15" ht="12.75">
      <c r="A46" s="157"/>
      <c r="B46" s="158"/>
      <c r="C46" s="197" t="s">
        <v>118</v>
      </c>
      <c r="D46" s="198"/>
      <c r="E46" s="159">
        <v>3.906</v>
      </c>
      <c r="F46" s="160"/>
      <c r="G46" s="161"/>
      <c r="M46" s="162" t="s">
        <v>118</v>
      </c>
      <c r="O46" s="150"/>
    </row>
    <row r="47" spans="1:15" ht="12.75">
      <c r="A47" s="157"/>
      <c r="B47" s="158"/>
      <c r="C47" s="197" t="s">
        <v>119</v>
      </c>
      <c r="D47" s="198"/>
      <c r="E47" s="159">
        <v>2.511</v>
      </c>
      <c r="F47" s="160"/>
      <c r="G47" s="161"/>
      <c r="M47" s="162" t="s">
        <v>119</v>
      </c>
      <c r="O47" s="150"/>
    </row>
    <row r="48" spans="1:15" ht="12.75">
      <c r="A48" s="157"/>
      <c r="B48" s="158"/>
      <c r="C48" s="197" t="s">
        <v>109</v>
      </c>
      <c r="D48" s="198"/>
      <c r="E48" s="159">
        <v>89.961</v>
      </c>
      <c r="F48" s="160"/>
      <c r="G48" s="161"/>
      <c r="M48" s="162" t="s">
        <v>109</v>
      </c>
      <c r="O48" s="150"/>
    </row>
    <row r="49" spans="1:15" ht="12.75">
      <c r="A49" s="157"/>
      <c r="B49" s="158"/>
      <c r="C49" s="197" t="s">
        <v>120</v>
      </c>
      <c r="D49" s="198"/>
      <c r="E49" s="159">
        <v>5.22</v>
      </c>
      <c r="F49" s="160"/>
      <c r="G49" s="161"/>
      <c r="M49" s="162" t="s">
        <v>120</v>
      </c>
      <c r="O49" s="150"/>
    </row>
    <row r="50" spans="1:15" ht="12.75">
      <c r="A50" s="157"/>
      <c r="B50" s="158"/>
      <c r="C50" s="197" t="s">
        <v>121</v>
      </c>
      <c r="D50" s="198"/>
      <c r="E50" s="159">
        <v>4.68</v>
      </c>
      <c r="F50" s="160"/>
      <c r="G50" s="161"/>
      <c r="M50" s="162" t="s">
        <v>121</v>
      </c>
      <c r="O50" s="150"/>
    </row>
    <row r="51" spans="1:15" ht="12.75">
      <c r="A51" s="157"/>
      <c r="B51" s="158"/>
      <c r="C51" s="197" t="s">
        <v>122</v>
      </c>
      <c r="D51" s="198"/>
      <c r="E51" s="159">
        <v>1.818</v>
      </c>
      <c r="F51" s="160"/>
      <c r="G51" s="161"/>
      <c r="M51" s="162" t="s">
        <v>122</v>
      </c>
      <c r="O51" s="150"/>
    </row>
    <row r="52" spans="1:15" ht="12.75">
      <c r="A52" s="157"/>
      <c r="B52" s="158"/>
      <c r="C52" s="197" t="s">
        <v>109</v>
      </c>
      <c r="D52" s="198"/>
      <c r="E52" s="159">
        <v>11.718</v>
      </c>
      <c r="F52" s="160"/>
      <c r="G52" s="161"/>
      <c r="M52" s="162" t="s">
        <v>109</v>
      </c>
      <c r="O52" s="150"/>
    </row>
    <row r="53" spans="1:57" ht="12.75">
      <c r="A53" s="163"/>
      <c r="B53" s="164" t="s">
        <v>69</v>
      </c>
      <c r="C53" s="165" t="str">
        <f>CONCATENATE(B29," ",C29)</f>
        <v>61 Upravy povrchů vnitřní</v>
      </c>
      <c r="D53" s="163"/>
      <c r="E53" s="166"/>
      <c r="F53" s="166"/>
      <c r="G53" s="167">
        <f>SUM(G29:G52)</f>
        <v>0</v>
      </c>
      <c r="O53" s="150">
        <v>4</v>
      </c>
      <c r="BA53" s="168">
        <f>SUM(BA29:BA52)</f>
        <v>0</v>
      </c>
      <c r="BB53" s="168">
        <f>SUM(BB29:BB52)</f>
        <v>0</v>
      </c>
      <c r="BC53" s="168">
        <f>SUM(BC29:BC52)</f>
        <v>0</v>
      </c>
      <c r="BD53" s="168">
        <f>SUM(BD29:BD52)</f>
        <v>0</v>
      </c>
      <c r="BE53" s="168">
        <f>SUM(BE29:BE52)</f>
        <v>0</v>
      </c>
    </row>
    <row r="54" spans="1:15" ht="12.75">
      <c r="A54" s="143" t="s">
        <v>65</v>
      </c>
      <c r="B54" s="144" t="s">
        <v>123</v>
      </c>
      <c r="C54" s="145" t="s">
        <v>124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12</v>
      </c>
      <c r="B55" s="152" t="s">
        <v>125</v>
      </c>
      <c r="C55" s="153" t="s">
        <v>126</v>
      </c>
      <c r="D55" s="154" t="s">
        <v>81</v>
      </c>
      <c r="E55" s="155">
        <v>136.649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12</v>
      </c>
      <c r="AZ55" s="123">
        <v>1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5" ht="12.75">
      <c r="A56" s="157"/>
      <c r="B56" s="158"/>
      <c r="C56" s="197" t="s">
        <v>103</v>
      </c>
      <c r="D56" s="198"/>
      <c r="E56" s="159">
        <v>3.0272</v>
      </c>
      <c r="F56" s="160"/>
      <c r="G56" s="161"/>
      <c r="M56" s="162" t="s">
        <v>103</v>
      </c>
      <c r="O56" s="150"/>
    </row>
    <row r="57" spans="1:15" ht="12.75">
      <c r="A57" s="157"/>
      <c r="B57" s="158"/>
      <c r="C57" s="197" t="s">
        <v>104</v>
      </c>
      <c r="D57" s="198"/>
      <c r="E57" s="159">
        <v>3.0976</v>
      </c>
      <c r="F57" s="160"/>
      <c r="G57" s="161"/>
      <c r="M57" s="162" t="s">
        <v>104</v>
      </c>
      <c r="O57" s="150"/>
    </row>
    <row r="58" spans="1:15" ht="12.75">
      <c r="A58" s="157"/>
      <c r="B58" s="158"/>
      <c r="C58" s="197" t="s">
        <v>105</v>
      </c>
      <c r="D58" s="198"/>
      <c r="E58" s="159">
        <v>103.824</v>
      </c>
      <c r="F58" s="160"/>
      <c r="G58" s="161"/>
      <c r="M58" s="162" t="s">
        <v>105</v>
      </c>
      <c r="O58" s="150"/>
    </row>
    <row r="59" spans="1:15" ht="12.75">
      <c r="A59" s="157"/>
      <c r="B59" s="158"/>
      <c r="C59" s="197" t="s">
        <v>106</v>
      </c>
      <c r="D59" s="198"/>
      <c r="E59" s="159">
        <v>3.5226</v>
      </c>
      <c r="F59" s="160"/>
      <c r="G59" s="161"/>
      <c r="M59" s="162" t="s">
        <v>106</v>
      </c>
      <c r="O59" s="150"/>
    </row>
    <row r="60" spans="1:15" ht="12.75">
      <c r="A60" s="157"/>
      <c r="B60" s="158"/>
      <c r="C60" s="197" t="s">
        <v>107</v>
      </c>
      <c r="D60" s="198"/>
      <c r="E60" s="159">
        <v>0.9064</v>
      </c>
      <c r="F60" s="160"/>
      <c r="G60" s="161"/>
      <c r="M60" s="162" t="s">
        <v>107</v>
      </c>
      <c r="O60" s="150"/>
    </row>
    <row r="61" spans="1:15" ht="12.75">
      <c r="A61" s="157"/>
      <c r="B61" s="158"/>
      <c r="C61" s="197" t="s">
        <v>108</v>
      </c>
      <c r="D61" s="198"/>
      <c r="E61" s="159">
        <v>2.3232</v>
      </c>
      <c r="F61" s="160"/>
      <c r="G61" s="161"/>
      <c r="M61" s="162" t="s">
        <v>108</v>
      </c>
      <c r="O61" s="150"/>
    </row>
    <row r="62" spans="1:15" ht="12.75">
      <c r="A62" s="157"/>
      <c r="B62" s="158"/>
      <c r="C62" s="197" t="s">
        <v>109</v>
      </c>
      <c r="D62" s="198"/>
      <c r="E62" s="159">
        <v>0</v>
      </c>
      <c r="F62" s="160"/>
      <c r="G62" s="161"/>
      <c r="M62" s="162" t="s">
        <v>109</v>
      </c>
      <c r="O62" s="150"/>
    </row>
    <row r="63" spans="1:15" ht="12.75">
      <c r="A63" s="157"/>
      <c r="B63" s="158"/>
      <c r="C63" s="197" t="s">
        <v>110</v>
      </c>
      <c r="D63" s="198"/>
      <c r="E63" s="159">
        <v>10.08</v>
      </c>
      <c r="F63" s="160"/>
      <c r="G63" s="161"/>
      <c r="M63" s="162" t="s">
        <v>110</v>
      </c>
      <c r="O63" s="150"/>
    </row>
    <row r="64" spans="1:15" ht="12.75">
      <c r="A64" s="157"/>
      <c r="B64" s="158"/>
      <c r="C64" s="197" t="s">
        <v>111</v>
      </c>
      <c r="D64" s="198"/>
      <c r="E64" s="159">
        <v>6.3</v>
      </c>
      <c r="F64" s="160"/>
      <c r="G64" s="161"/>
      <c r="M64" s="162" t="s">
        <v>111</v>
      </c>
      <c r="O64" s="150"/>
    </row>
    <row r="65" spans="1:15" ht="12.75">
      <c r="A65" s="157"/>
      <c r="B65" s="158"/>
      <c r="C65" s="197" t="s">
        <v>112</v>
      </c>
      <c r="D65" s="198"/>
      <c r="E65" s="159">
        <v>3.568</v>
      </c>
      <c r="F65" s="160"/>
      <c r="G65" s="161"/>
      <c r="M65" s="162" t="s">
        <v>112</v>
      </c>
      <c r="O65" s="150"/>
    </row>
    <row r="66" spans="1:15" ht="12.75">
      <c r="A66" s="157"/>
      <c r="B66" s="158"/>
      <c r="C66" s="197" t="s">
        <v>109</v>
      </c>
      <c r="D66" s="198"/>
      <c r="E66" s="159">
        <v>0</v>
      </c>
      <c r="F66" s="160"/>
      <c r="G66" s="161"/>
      <c r="M66" s="162" t="s">
        <v>109</v>
      </c>
      <c r="O66" s="150"/>
    </row>
    <row r="67" spans="1:104" ht="12.75">
      <c r="A67" s="151">
        <v>13</v>
      </c>
      <c r="B67" s="152" t="s">
        <v>127</v>
      </c>
      <c r="C67" s="153" t="s">
        <v>128</v>
      </c>
      <c r="D67" s="154" t="s">
        <v>129</v>
      </c>
      <c r="E67" s="155">
        <v>142.39</v>
      </c>
      <c r="F67" s="155">
        <v>0</v>
      </c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13</v>
      </c>
      <c r="AZ67" s="123">
        <v>1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</v>
      </c>
    </row>
    <row r="68" spans="1:104" ht="12.75">
      <c r="A68" s="151">
        <v>14</v>
      </c>
      <c r="B68" s="152" t="s">
        <v>130</v>
      </c>
      <c r="C68" s="153" t="s">
        <v>131</v>
      </c>
      <c r="D68" s="154" t="s">
        <v>129</v>
      </c>
      <c r="E68" s="155">
        <v>149.22</v>
      </c>
      <c r="F68" s="155">
        <v>0</v>
      </c>
      <c r="G68" s="156">
        <f>E68*F68</f>
        <v>0</v>
      </c>
      <c r="O68" s="150">
        <v>2</v>
      </c>
      <c r="AA68" s="123">
        <v>12</v>
      </c>
      <c r="AB68" s="123">
        <v>0</v>
      </c>
      <c r="AC68" s="123">
        <v>14</v>
      </c>
      <c r="AZ68" s="123">
        <v>1</v>
      </c>
      <c r="BA68" s="123">
        <f>IF(AZ68=1,G68,0)</f>
        <v>0</v>
      </c>
      <c r="BB68" s="123">
        <f>IF(AZ68=2,G68,0)</f>
        <v>0</v>
      </c>
      <c r="BC68" s="123">
        <f>IF(AZ68=3,G68,0)</f>
        <v>0</v>
      </c>
      <c r="BD68" s="123">
        <f>IF(AZ68=4,G68,0)</f>
        <v>0</v>
      </c>
      <c r="BE68" s="123">
        <f>IF(AZ68=5,G68,0)</f>
        <v>0</v>
      </c>
      <c r="CZ68" s="123">
        <v>0</v>
      </c>
    </row>
    <row r="69" spans="1:15" ht="12.75">
      <c r="A69" s="157"/>
      <c r="B69" s="158"/>
      <c r="C69" s="197" t="s">
        <v>132</v>
      </c>
      <c r="D69" s="198"/>
      <c r="E69" s="159">
        <v>26.96</v>
      </c>
      <c r="F69" s="160"/>
      <c r="G69" s="161"/>
      <c r="M69" s="162" t="s">
        <v>132</v>
      </c>
      <c r="O69" s="150"/>
    </row>
    <row r="70" spans="1:15" ht="12.75">
      <c r="A70" s="157"/>
      <c r="B70" s="158"/>
      <c r="C70" s="197" t="s">
        <v>133</v>
      </c>
      <c r="D70" s="198"/>
      <c r="E70" s="159">
        <v>57.75</v>
      </c>
      <c r="F70" s="160"/>
      <c r="G70" s="161"/>
      <c r="M70" s="162" t="s">
        <v>133</v>
      </c>
      <c r="O70" s="150"/>
    </row>
    <row r="71" spans="1:15" ht="12.75">
      <c r="A71" s="157"/>
      <c r="B71" s="158"/>
      <c r="C71" s="197" t="s">
        <v>134</v>
      </c>
      <c r="D71" s="198"/>
      <c r="E71" s="159">
        <v>57.73</v>
      </c>
      <c r="F71" s="160"/>
      <c r="G71" s="161"/>
      <c r="M71" s="162" t="s">
        <v>134</v>
      </c>
      <c r="O71" s="150"/>
    </row>
    <row r="72" spans="1:15" ht="12.75">
      <c r="A72" s="157"/>
      <c r="B72" s="158"/>
      <c r="C72" s="197" t="s">
        <v>135</v>
      </c>
      <c r="D72" s="198"/>
      <c r="E72" s="159">
        <v>6.78</v>
      </c>
      <c r="F72" s="160"/>
      <c r="G72" s="161"/>
      <c r="M72" s="162" t="s">
        <v>135</v>
      </c>
      <c r="O72" s="150"/>
    </row>
    <row r="73" spans="1:104" ht="22.5">
      <c r="A73" s="151">
        <v>15</v>
      </c>
      <c r="B73" s="152" t="s">
        <v>136</v>
      </c>
      <c r="C73" s="153" t="s">
        <v>137</v>
      </c>
      <c r="D73" s="154" t="s">
        <v>81</v>
      </c>
      <c r="E73" s="155">
        <v>345.4524</v>
      </c>
      <c r="F73" s="155">
        <v>0</v>
      </c>
      <c r="G73" s="156">
        <f>E73*F73</f>
        <v>0</v>
      </c>
      <c r="O73" s="150">
        <v>2</v>
      </c>
      <c r="AA73" s="123">
        <v>12</v>
      </c>
      <c r="AB73" s="123">
        <v>0</v>
      </c>
      <c r="AC73" s="123">
        <v>15</v>
      </c>
      <c r="AZ73" s="123">
        <v>1</v>
      </c>
      <c r="BA73" s="123">
        <f>IF(AZ73=1,G73,0)</f>
        <v>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0</v>
      </c>
    </row>
    <row r="74" spans="1:15" ht="12.75">
      <c r="A74" s="157"/>
      <c r="B74" s="158"/>
      <c r="C74" s="197" t="s">
        <v>138</v>
      </c>
      <c r="D74" s="198"/>
      <c r="E74" s="159">
        <v>95.034</v>
      </c>
      <c r="F74" s="160"/>
      <c r="G74" s="161"/>
      <c r="M74" s="162" t="s">
        <v>138</v>
      </c>
      <c r="O74" s="150"/>
    </row>
    <row r="75" spans="1:15" ht="12.75">
      <c r="A75" s="157"/>
      <c r="B75" s="158"/>
      <c r="C75" s="197" t="s">
        <v>139</v>
      </c>
      <c r="D75" s="198"/>
      <c r="E75" s="159">
        <v>20.2874</v>
      </c>
      <c r="F75" s="160"/>
      <c r="G75" s="161"/>
      <c r="M75" s="162" t="s">
        <v>139</v>
      </c>
      <c r="O75" s="150"/>
    </row>
    <row r="76" spans="1:15" ht="12.75">
      <c r="A76" s="157"/>
      <c r="B76" s="158"/>
      <c r="C76" s="197" t="s">
        <v>140</v>
      </c>
      <c r="D76" s="198"/>
      <c r="E76" s="159">
        <v>173.25</v>
      </c>
      <c r="F76" s="160"/>
      <c r="G76" s="161"/>
      <c r="M76" s="162" t="s">
        <v>140</v>
      </c>
      <c r="O76" s="150"/>
    </row>
    <row r="77" spans="1:15" ht="12.75">
      <c r="A77" s="157"/>
      <c r="B77" s="158"/>
      <c r="C77" s="197" t="s">
        <v>141</v>
      </c>
      <c r="D77" s="198"/>
      <c r="E77" s="159">
        <v>173.19</v>
      </c>
      <c r="F77" s="160"/>
      <c r="G77" s="161"/>
      <c r="M77" s="162" t="s">
        <v>141</v>
      </c>
      <c r="O77" s="150"/>
    </row>
    <row r="78" spans="1:15" ht="12.75">
      <c r="A78" s="157"/>
      <c r="B78" s="158"/>
      <c r="C78" s="197" t="s">
        <v>142</v>
      </c>
      <c r="D78" s="198"/>
      <c r="E78" s="159">
        <v>20.34</v>
      </c>
      <c r="F78" s="160"/>
      <c r="G78" s="161"/>
      <c r="M78" s="162" t="s">
        <v>142</v>
      </c>
      <c r="O78" s="150"/>
    </row>
    <row r="79" spans="1:15" ht="12.75">
      <c r="A79" s="157"/>
      <c r="B79" s="158"/>
      <c r="C79" s="197" t="s">
        <v>109</v>
      </c>
      <c r="D79" s="198"/>
      <c r="E79" s="159">
        <v>0</v>
      </c>
      <c r="F79" s="160"/>
      <c r="G79" s="161"/>
      <c r="M79" s="162" t="s">
        <v>109</v>
      </c>
      <c r="O79" s="150"/>
    </row>
    <row r="80" spans="1:15" ht="12.75">
      <c r="A80" s="157"/>
      <c r="B80" s="158"/>
      <c r="C80" s="197" t="s">
        <v>143</v>
      </c>
      <c r="D80" s="198"/>
      <c r="E80" s="159">
        <v>0</v>
      </c>
      <c r="F80" s="160"/>
      <c r="G80" s="161"/>
      <c r="M80" s="162" t="s">
        <v>143</v>
      </c>
      <c r="O80" s="150"/>
    </row>
    <row r="81" spans="1:15" ht="12.75">
      <c r="A81" s="157"/>
      <c r="B81" s="158"/>
      <c r="C81" s="197" t="s">
        <v>144</v>
      </c>
      <c r="D81" s="198"/>
      <c r="E81" s="159">
        <v>-3.0272</v>
      </c>
      <c r="F81" s="160"/>
      <c r="G81" s="161"/>
      <c r="M81" s="162" t="s">
        <v>144</v>
      </c>
      <c r="O81" s="150"/>
    </row>
    <row r="82" spans="1:15" ht="12.75">
      <c r="A82" s="157"/>
      <c r="B82" s="158"/>
      <c r="C82" s="197" t="s">
        <v>145</v>
      </c>
      <c r="D82" s="198"/>
      <c r="E82" s="159">
        <v>-3.0976</v>
      </c>
      <c r="F82" s="160"/>
      <c r="G82" s="161"/>
      <c r="M82" s="162" t="s">
        <v>145</v>
      </c>
      <c r="O82" s="150"/>
    </row>
    <row r="83" spans="1:15" ht="12.75">
      <c r="A83" s="157"/>
      <c r="B83" s="158"/>
      <c r="C83" s="197" t="s">
        <v>146</v>
      </c>
      <c r="D83" s="198"/>
      <c r="E83" s="159">
        <v>-103.824</v>
      </c>
      <c r="F83" s="160"/>
      <c r="G83" s="161"/>
      <c r="M83" s="162" t="s">
        <v>146</v>
      </c>
      <c r="O83" s="150"/>
    </row>
    <row r="84" spans="1:15" ht="12.75">
      <c r="A84" s="157"/>
      <c r="B84" s="158"/>
      <c r="C84" s="197" t="s">
        <v>147</v>
      </c>
      <c r="D84" s="198"/>
      <c r="E84" s="159">
        <v>-3.5226</v>
      </c>
      <c r="F84" s="160"/>
      <c r="G84" s="161"/>
      <c r="M84" s="162" t="s">
        <v>147</v>
      </c>
      <c r="O84" s="150"/>
    </row>
    <row r="85" spans="1:15" ht="12.75">
      <c r="A85" s="157"/>
      <c r="B85" s="158"/>
      <c r="C85" s="197" t="s">
        <v>148</v>
      </c>
      <c r="D85" s="198"/>
      <c r="E85" s="159">
        <v>-0.9064</v>
      </c>
      <c r="F85" s="160"/>
      <c r="G85" s="161"/>
      <c r="M85" s="162" t="s">
        <v>148</v>
      </c>
      <c r="O85" s="150"/>
    </row>
    <row r="86" spans="1:15" ht="12.75">
      <c r="A86" s="157"/>
      <c r="B86" s="158"/>
      <c r="C86" s="197" t="s">
        <v>149</v>
      </c>
      <c r="D86" s="198"/>
      <c r="E86" s="159">
        <v>-2.3232</v>
      </c>
      <c r="F86" s="160"/>
      <c r="G86" s="161"/>
      <c r="M86" s="162" t="s">
        <v>149</v>
      </c>
      <c r="O86" s="150"/>
    </row>
    <row r="87" spans="1:15" ht="12.75">
      <c r="A87" s="157"/>
      <c r="B87" s="158"/>
      <c r="C87" s="197" t="s">
        <v>109</v>
      </c>
      <c r="D87" s="198"/>
      <c r="E87" s="159">
        <v>0</v>
      </c>
      <c r="F87" s="160"/>
      <c r="G87" s="161"/>
      <c r="M87" s="162" t="s">
        <v>109</v>
      </c>
      <c r="O87" s="150"/>
    </row>
    <row r="88" spans="1:15" ht="12.75">
      <c r="A88" s="157"/>
      <c r="B88" s="158"/>
      <c r="C88" s="197" t="s">
        <v>150</v>
      </c>
      <c r="D88" s="198"/>
      <c r="E88" s="159">
        <v>-10.08</v>
      </c>
      <c r="F88" s="160"/>
      <c r="G88" s="161"/>
      <c r="M88" s="162" t="s">
        <v>150</v>
      </c>
      <c r="O88" s="150"/>
    </row>
    <row r="89" spans="1:15" ht="12.75">
      <c r="A89" s="157"/>
      <c r="B89" s="158"/>
      <c r="C89" s="197" t="s">
        <v>151</v>
      </c>
      <c r="D89" s="198"/>
      <c r="E89" s="159">
        <v>-6.3</v>
      </c>
      <c r="F89" s="160"/>
      <c r="G89" s="161"/>
      <c r="M89" s="162" t="s">
        <v>151</v>
      </c>
      <c r="O89" s="150"/>
    </row>
    <row r="90" spans="1:15" ht="12.75">
      <c r="A90" s="157"/>
      <c r="B90" s="158"/>
      <c r="C90" s="197" t="s">
        <v>152</v>
      </c>
      <c r="D90" s="198"/>
      <c r="E90" s="159">
        <v>-3.568</v>
      </c>
      <c r="F90" s="160"/>
      <c r="G90" s="161"/>
      <c r="M90" s="162" t="s">
        <v>152</v>
      </c>
      <c r="O90" s="150"/>
    </row>
    <row r="91" spans="1:15" ht="12.75">
      <c r="A91" s="157"/>
      <c r="B91" s="158"/>
      <c r="C91" s="197" t="s">
        <v>109</v>
      </c>
      <c r="D91" s="198"/>
      <c r="E91" s="159">
        <v>0</v>
      </c>
      <c r="F91" s="160"/>
      <c r="G91" s="161"/>
      <c r="M91" s="162" t="s">
        <v>109</v>
      </c>
      <c r="O91" s="150"/>
    </row>
    <row r="92" spans="1:104" ht="22.5">
      <c r="A92" s="151">
        <v>16</v>
      </c>
      <c r="B92" s="152" t="s">
        <v>153</v>
      </c>
      <c r="C92" s="153" t="s">
        <v>440</v>
      </c>
      <c r="D92" s="154" t="s">
        <v>81</v>
      </c>
      <c r="E92" s="155">
        <v>101.679</v>
      </c>
      <c r="F92" s="155">
        <v>0</v>
      </c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16</v>
      </c>
      <c r="AZ92" s="123">
        <v>1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5" ht="12.75">
      <c r="A93" s="157"/>
      <c r="B93" s="158"/>
      <c r="C93" s="197" t="s">
        <v>115</v>
      </c>
      <c r="D93" s="198"/>
      <c r="E93" s="159">
        <v>3.12</v>
      </c>
      <c r="F93" s="160"/>
      <c r="G93" s="161"/>
      <c r="M93" s="162" t="s">
        <v>115</v>
      </c>
      <c r="O93" s="150"/>
    </row>
    <row r="94" spans="1:15" ht="12.75">
      <c r="A94" s="157"/>
      <c r="B94" s="158"/>
      <c r="C94" s="197" t="s">
        <v>116</v>
      </c>
      <c r="D94" s="198"/>
      <c r="E94" s="159">
        <v>2.64</v>
      </c>
      <c r="F94" s="160"/>
      <c r="G94" s="161"/>
      <c r="M94" s="162" t="s">
        <v>116</v>
      </c>
      <c r="O94" s="150"/>
    </row>
    <row r="95" spans="1:15" ht="12.75">
      <c r="A95" s="157"/>
      <c r="B95" s="158"/>
      <c r="C95" s="197" t="s">
        <v>117</v>
      </c>
      <c r="D95" s="198"/>
      <c r="E95" s="159">
        <v>77.784</v>
      </c>
      <c r="F95" s="160"/>
      <c r="G95" s="161"/>
      <c r="M95" s="162" t="s">
        <v>117</v>
      </c>
      <c r="O95" s="150"/>
    </row>
    <row r="96" spans="1:15" ht="12.75">
      <c r="A96" s="157"/>
      <c r="B96" s="158"/>
      <c r="C96" s="197" t="s">
        <v>118</v>
      </c>
      <c r="D96" s="198"/>
      <c r="E96" s="159">
        <v>3.906</v>
      </c>
      <c r="F96" s="160"/>
      <c r="G96" s="161"/>
      <c r="M96" s="162" t="s">
        <v>118</v>
      </c>
      <c r="O96" s="150"/>
    </row>
    <row r="97" spans="1:15" ht="12.75">
      <c r="A97" s="157"/>
      <c r="B97" s="158"/>
      <c r="C97" s="197" t="s">
        <v>119</v>
      </c>
      <c r="D97" s="198"/>
      <c r="E97" s="159">
        <v>2.511</v>
      </c>
      <c r="F97" s="160"/>
      <c r="G97" s="161"/>
      <c r="M97" s="162" t="s">
        <v>119</v>
      </c>
      <c r="O97" s="150"/>
    </row>
    <row r="98" spans="1:15" ht="12.75">
      <c r="A98" s="157"/>
      <c r="B98" s="158"/>
      <c r="C98" s="197" t="s">
        <v>109</v>
      </c>
      <c r="D98" s="198"/>
      <c r="E98" s="159">
        <v>0</v>
      </c>
      <c r="F98" s="160"/>
      <c r="G98" s="161"/>
      <c r="M98" s="162" t="s">
        <v>109</v>
      </c>
      <c r="O98" s="150"/>
    </row>
    <row r="99" spans="1:15" ht="12.75">
      <c r="A99" s="157"/>
      <c r="B99" s="158"/>
      <c r="C99" s="197" t="s">
        <v>120</v>
      </c>
      <c r="D99" s="198"/>
      <c r="E99" s="159">
        <v>5.22</v>
      </c>
      <c r="F99" s="160"/>
      <c r="G99" s="161"/>
      <c r="M99" s="162" t="s">
        <v>120</v>
      </c>
      <c r="O99" s="150"/>
    </row>
    <row r="100" spans="1:15" ht="12.75">
      <c r="A100" s="157"/>
      <c r="B100" s="158"/>
      <c r="C100" s="197" t="s">
        <v>121</v>
      </c>
      <c r="D100" s="198"/>
      <c r="E100" s="159">
        <v>4.68</v>
      </c>
      <c r="F100" s="160"/>
      <c r="G100" s="161"/>
      <c r="M100" s="162" t="s">
        <v>121</v>
      </c>
      <c r="O100" s="150"/>
    </row>
    <row r="101" spans="1:15" ht="12.75">
      <c r="A101" s="157"/>
      <c r="B101" s="158"/>
      <c r="C101" s="197" t="s">
        <v>122</v>
      </c>
      <c r="D101" s="198"/>
      <c r="E101" s="159">
        <v>1.818</v>
      </c>
      <c r="F101" s="160"/>
      <c r="G101" s="161"/>
      <c r="M101" s="162" t="s">
        <v>122</v>
      </c>
      <c r="O101" s="150"/>
    </row>
    <row r="102" spans="1:15" ht="12.75">
      <c r="A102" s="157"/>
      <c r="B102" s="158"/>
      <c r="C102" s="197" t="s">
        <v>109</v>
      </c>
      <c r="D102" s="198"/>
      <c r="E102" s="159">
        <v>0</v>
      </c>
      <c r="F102" s="160"/>
      <c r="G102" s="161"/>
      <c r="M102" s="162" t="s">
        <v>109</v>
      </c>
      <c r="O102" s="150"/>
    </row>
    <row r="103" spans="1:104" ht="12.75">
      <c r="A103" s="151">
        <v>17</v>
      </c>
      <c r="B103" s="152" t="s">
        <v>154</v>
      </c>
      <c r="C103" s="153" t="s">
        <v>155</v>
      </c>
      <c r="D103" s="154" t="s">
        <v>81</v>
      </c>
      <c r="E103" s="155">
        <v>113.92</v>
      </c>
      <c r="F103" s="155">
        <v>0</v>
      </c>
      <c r="G103" s="156">
        <f>E103*F103</f>
        <v>0</v>
      </c>
      <c r="O103" s="150">
        <v>2</v>
      </c>
      <c r="AA103" s="123">
        <v>12</v>
      </c>
      <c r="AB103" s="123">
        <v>0</v>
      </c>
      <c r="AC103" s="123">
        <v>17</v>
      </c>
      <c r="AZ103" s="123">
        <v>1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0</v>
      </c>
    </row>
    <row r="104" spans="1:15" ht="12.75">
      <c r="A104" s="157"/>
      <c r="B104" s="158"/>
      <c r="C104" s="197" t="s">
        <v>156</v>
      </c>
      <c r="D104" s="198"/>
      <c r="E104" s="159">
        <v>57.32</v>
      </c>
      <c r="F104" s="160"/>
      <c r="G104" s="161"/>
      <c r="M104" s="162" t="s">
        <v>156</v>
      </c>
      <c r="O104" s="150"/>
    </row>
    <row r="105" spans="1:15" ht="12.75">
      <c r="A105" s="157"/>
      <c r="B105" s="158"/>
      <c r="C105" s="197" t="s">
        <v>157</v>
      </c>
      <c r="D105" s="198"/>
      <c r="E105" s="159">
        <v>56.6</v>
      </c>
      <c r="F105" s="160"/>
      <c r="G105" s="161"/>
      <c r="M105" s="162" t="s">
        <v>157</v>
      </c>
      <c r="O105" s="150"/>
    </row>
    <row r="106" spans="1:104" ht="12.75">
      <c r="A106" s="151">
        <v>18</v>
      </c>
      <c r="B106" s="152" t="s">
        <v>158</v>
      </c>
      <c r="C106" s="153" t="s">
        <v>159</v>
      </c>
      <c r="D106" s="154" t="s">
        <v>81</v>
      </c>
      <c r="E106" s="155">
        <v>21.843</v>
      </c>
      <c r="F106" s="155">
        <v>0</v>
      </c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18</v>
      </c>
      <c r="AZ106" s="123">
        <v>1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</v>
      </c>
    </row>
    <row r="107" spans="1:15" ht="12.75">
      <c r="A107" s="157"/>
      <c r="B107" s="158"/>
      <c r="C107" s="197" t="s">
        <v>160</v>
      </c>
      <c r="D107" s="198"/>
      <c r="E107" s="159">
        <v>1.056</v>
      </c>
      <c r="F107" s="160"/>
      <c r="G107" s="161"/>
      <c r="M107" s="162" t="s">
        <v>160</v>
      </c>
      <c r="O107" s="150"/>
    </row>
    <row r="108" spans="1:15" ht="12.75">
      <c r="A108" s="157"/>
      <c r="B108" s="158"/>
      <c r="C108" s="197" t="s">
        <v>161</v>
      </c>
      <c r="D108" s="198"/>
      <c r="E108" s="159">
        <v>0.528</v>
      </c>
      <c r="F108" s="160"/>
      <c r="G108" s="161"/>
      <c r="M108" s="162" t="s">
        <v>161</v>
      </c>
      <c r="O108" s="150"/>
    </row>
    <row r="109" spans="1:15" ht="12.75">
      <c r="A109" s="157"/>
      <c r="B109" s="158"/>
      <c r="C109" s="197" t="s">
        <v>162</v>
      </c>
      <c r="D109" s="198"/>
      <c r="E109" s="159">
        <v>17.304</v>
      </c>
      <c r="F109" s="160"/>
      <c r="G109" s="161"/>
      <c r="M109" s="162" t="s">
        <v>162</v>
      </c>
      <c r="O109" s="150"/>
    </row>
    <row r="110" spans="1:15" ht="12.75">
      <c r="A110" s="157"/>
      <c r="B110" s="158"/>
      <c r="C110" s="197" t="s">
        <v>163</v>
      </c>
      <c r="D110" s="198"/>
      <c r="E110" s="159">
        <v>1.854</v>
      </c>
      <c r="F110" s="160"/>
      <c r="G110" s="161"/>
      <c r="M110" s="162" t="s">
        <v>163</v>
      </c>
      <c r="O110" s="150"/>
    </row>
    <row r="111" spans="1:15" ht="12.75">
      <c r="A111" s="157"/>
      <c r="B111" s="158"/>
      <c r="C111" s="197" t="s">
        <v>164</v>
      </c>
      <c r="D111" s="198"/>
      <c r="E111" s="159">
        <v>0.309</v>
      </c>
      <c r="F111" s="160"/>
      <c r="G111" s="161"/>
      <c r="M111" s="162" t="s">
        <v>164</v>
      </c>
      <c r="O111" s="150"/>
    </row>
    <row r="112" spans="1:15" ht="12.75">
      <c r="A112" s="157"/>
      <c r="B112" s="158"/>
      <c r="C112" s="197" t="s">
        <v>165</v>
      </c>
      <c r="D112" s="198"/>
      <c r="E112" s="159">
        <v>0.792</v>
      </c>
      <c r="F112" s="160"/>
      <c r="G112" s="161"/>
      <c r="M112" s="162" t="s">
        <v>165</v>
      </c>
      <c r="O112" s="150"/>
    </row>
    <row r="113" spans="1:104" ht="12.75">
      <c r="A113" s="151">
        <v>19</v>
      </c>
      <c r="B113" s="152" t="s">
        <v>166</v>
      </c>
      <c r="C113" s="153" t="s">
        <v>167</v>
      </c>
      <c r="D113" s="154" t="s">
        <v>81</v>
      </c>
      <c r="E113" s="155">
        <v>345.4524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19</v>
      </c>
      <c r="AZ113" s="123">
        <v>1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15" ht="12.75">
      <c r="A114" s="157"/>
      <c r="B114" s="158"/>
      <c r="C114" s="197" t="s">
        <v>138</v>
      </c>
      <c r="D114" s="198"/>
      <c r="E114" s="159">
        <v>95.034</v>
      </c>
      <c r="F114" s="160"/>
      <c r="G114" s="161"/>
      <c r="M114" s="162" t="s">
        <v>138</v>
      </c>
      <c r="O114" s="150"/>
    </row>
    <row r="115" spans="1:15" ht="12.75">
      <c r="A115" s="157"/>
      <c r="B115" s="158"/>
      <c r="C115" s="197" t="s">
        <v>139</v>
      </c>
      <c r="D115" s="198"/>
      <c r="E115" s="159">
        <v>20.2874</v>
      </c>
      <c r="F115" s="160"/>
      <c r="G115" s="161"/>
      <c r="M115" s="162" t="s">
        <v>139</v>
      </c>
      <c r="O115" s="150"/>
    </row>
    <row r="116" spans="1:15" ht="12.75">
      <c r="A116" s="157"/>
      <c r="B116" s="158"/>
      <c r="C116" s="197" t="s">
        <v>140</v>
      </c>
      <c r="D116" s="198"/>
      <c r="E116" s="159">
        <v>173.25</v>
      </c>
      <c r="F116" s="160"/>
      <c r="G116" s="161"/>
      <c r="M116" s="162" t="s">
        <v>140</v>
      </c>
      <c r="O116" s="150"/>
    </row>
    <row r="117" spans="1:15" ht="12.75">
      <c r="A117" s="157"/>
      <c r="B117" s="158"/>
      <c r="C117" s="197" t="s">
        <v>141</v>
      </c>
      <c r="D117" s="198"/>
      <c r="E117" s="159">
        <v>173.19</v>
      </c>
      <c r="F117" s="160"/>
      <c r="G117" s="161"/>
      <c r="M117" s="162" t="s">
        <v>141</v>
      </c>
      <c r="O117" s="150"/>
    </row>
    <row r="118" spans="1:15" ht="12.75">
      <c r="A118" s="157"/>
      <c r="B118" s="158"/>
      <c r="C118" s="197" t="s">
        <v>142</v>
      </c>
      <c r="D118" s="198"/>
      <c r="E118" s="159">
        <v>20.34</v>
      </c>
      <c r="F118" s="160"/>
      <c r="G118" s="161"/>
      <c r="M118" s="162" t="s">
        <v>142</v>
      </c>
      <c r="O118" s="150"/>
    </row>
    <row r="119" spans="1:15" ht="12.75">
      <c r="A119" s="157"/>
      <c r="B119" s="158"/>
      <c r="C119" s="197" t="s">
        <v>109</v>
      </c>
      <c r="D119" s="198"/>
      <c r="E119" s="159">
        <v>0</v>
      </c>
      <c r="F119" s="160"/>
      <c r="G119" s="161"/>
      <c r="M119" s="162" t="s">
        <v>109</v>
      </c>
      <c r="O119" s="150"/>
    </row>
    <row r="120" spans="1:15" ht="12.75">
      <c r="A120" s="157"/>
      <c r="B120" s="158"/>
      <c r="C120" s="197" t="s">
        <v>143</v>
      </c>
      <c r="D120" s="198"/>
      <c r="E120" s="159">
        <v>0</v>
      </c>
      <c r="F120" s="160"/>
      <c r="G120" s="161"/>
      <c r="M120" s="162" t="s">
        <v>143</v>
      </c>
      <c r="O120" s="150"/>
    </row>
    <row r="121" spans="1:15" ht="12.75">
      <c r="A121" s="157"/>
      <c r="B121" s="158"/>
      <c r="C121" s="197" t="s">
        <v>144</v>
      </c>
      <c r="D121" s="198"/>
      <c r="E121" s="159">
        <v>-3.0272</v>
      </c>
      <c r="F121" s="160"/>
      <c r="G121" s="161"/>
      <c r="M121" s="162" t="s">
        <v>144</v>
      </c>
      <c r="O121" s="150"/>
    </row>
    <row r="122" spans="1:15" ht="12.75">
      <c r="A122" s="157"/>
      <c r="B122" s="158"/>
      <c r="C122" s="197" t="s">
        <v>145</v>
      </c>
      <c r="D122" s="198"/>
      <c r="E122" s="159">
        <v>-3.0976</v>
      </c>
      <c r="F122" s="160"/>
      <c r="G122" s="161"/>
      <c r="M122" s="162" t="s">
        <v>145</v>
      </c>
      <c r="O122" s="150"/>
    </row>
    <row r="123" spans="1:15" ht="12.75">
      <c r="A123" s="157"/>
      <c r="B123" s="158"/>
      <c r="C123" s="197" t="s">
        <v>146</v>
      </c>
      <c r="D123" s="198"/>
      <c r="E123" s="159">
        <v>-103.824</v>
      </c>
      <c r="F123" s="160"/>
      <c r="G123" s="161"/>
      <c r="M123" s="162" t="s">
        <v>146</v>
      </c>
      <c r="O123" s="150"/>
    </row>
    <row r="124" spans="1:15" ht="12.75">
      <c r="A124" s="157"/>
      <c r="B124" s="158"/>
      <c r="C124" s="197" t="s">
        <v>147</v>
      </c>
      <c r="D124" s="198"/>
      <c r="E124" s="159">
        <v>-3.5226</v>
      </c>
      <c r="F124" s="160"/>
      <c r="G124" s="161"/>
      <c r="M124" s="162" t="s">
        <v>147</v>
      </c>
      <c r="O124" s="150"/>
    </row>
    <row r="125" spans="1:15" ht="12.75">
      <c r="A125" s="157"/>
      <c r="B125" s="158"/>
      <c r="C125" s="197" t="s">
        <v>148</v>
      </c>
      <c r="D125" s="198"/>
      <c r="E125" s="159">
        <v>-0.9064</v>
      </c>
      <c r="F125" s="160"/>
      <c r="G125" s="161"/>
      <c r="M125" s="162" t="s">
        <v>148</v>
      </c>
      <c r="O125" s="150"/>
    </row>
    <row r="126" spans="1:15" ht="12.75">
      <c r="A126" s="157"/>
      <c r="B126" s="158"/>
      <c r="C126" s="197" t="s">
        <v>149</v>
      </c>
      <c r="D126" s="198"/>
      <c r="E126" s="159">
        <v>-2.3232</v>
      </c>
      <c r="F126" s="160"/>
      <c r="G126" s="161"/>
      <c r="M126" s="162" t="s">
        <v>149</v>
      </c>
      <c r="O126" s="150"/>
    </row>
    <row r="127" spans="1:15" ht="12.75">
      <c r="A127" s="157"/>
      <c r="B127" s="158"/>
      <c r="C127" s="197" t="s">
        <v>109</v>
      </c>
      <c r="D127" s="198"/>
      <c r="E127" s="159">
        <v>0</v>
      </c>
      <c r="F127" s="160"/>
      <c r="G127" s="161"/>
      <c r="M127" s="162" t="s">
        <v>109</v>
      </c>
      <c r="O127" s="150"/>
    </row>
    <row r="128" spans="1:15" ht="12.75">
      <c r="A128" s="157"/>
      <c r="B128" s="158"/>
      <c r="C128" s="197" t="s">
        <v>150</v>
      </c>
      <c r="D128" s="198"/>
      <c r="E128" s="159">
        <v>-10.08</v>
      </c>
      <c r="F128" s="160"/>
      <c r="G128" s="161"/>
      <c r="M128" s="162" t="s">
        <v>150</v>
      </c>
      <c r="O128" s="150"/>
    </row>
    <row r="129" spans="1:15" ht="12.75">
      <c r="A129" s="157"/>
      <c r="B129" s="158"/>
      <c r="C129" s="197" t="s">
        <v>151</v>
      </c>
      <c r="D129" s="198"/>
      <c r="E129" s="159">
        <v>-6.3</v>
      </c>
      <c r="F129" s="160"/>
      <c r="G129" s="161"/>
      <c r="M129" s="162" t="s">
        <v>151</v>
      </c>
      <c r="O129" s="150"/>
    </row>
    <row r="130" spans="1:15" ht="12.75">
      <c r="A130" s="157"/>
      <c r="B130" s="158"/>
      <c r="C130" s="197" t="s">
        <v>152</v>
      </c>
      <c r="D130" s="198"/>
      <c r="E130" s="159">
        <v>-3.568</v>
      </c>
      <c r="F130" s="160"/>
      <c r="G130" s="161"/>
      <c r="M130" s="162" t="s">
        <v>152</v>
      </c>
      <c r="O130" s="150"/>
    </row>
    <row r="131" spans="1:15" ht="12.75">
      <c r="A131" s="157"/>
      <c r="B131" s="158"/>
      <c r="C131" s="197" t="s">
        <v>109</v>
      </c>
      <c r="D131" s="198"/>
      <c r="E131" s="159">
        <v>0</v>
      </c>
      <c r="F131" s="160"/>
      <c r="G131" s="161"/>
      <c r="M131" s="162" t="s">
        <v>109</v>
      </c>
      <c r="O131" s="150"/>
    </row>
    <row r="132" spans="1:104" ht="12.75">
      <c r="A132" s="151">
        <v>20</v>
      </c>
      <c r="B132" s="152" t="s">
        <v>168</v>
      </c>
      <c r="C132" s="153" t="s">
        <v>169</v>
      </c>
      <c r="D132" s="154" t="s">
        <v>129</v>
      </c>
      <c r="E132" s="155">
        <v>30.48</v>
      </c>
      <c r="F132" s="155">
        <v>0</v>
      </c>
      <c r="G132" s="156">
        <f>E132*F132</f>
        <v>0</v>
      </c>
      <c r="O132" s="150">
        <v>2</v>
      </c>
      <c r="AA132" s="123">
        <v>12</v>
      </c>
      <c r="AB132" s="123">
        <v>0</v>
      </c>
      <c r="AC132" s="123">
        <v>20</v>
      </c>
      <c r="AZ132" s="123">
        <v>1</v>
      </c>
      <c r="BA132" s="123">
        <f>IF(AZ132=1,G132,0)</f>
        <v>0</v>
      </c>
      <c r="BB132" s="123">
        <f>IF(AZ132=2,G132,0)</f>
        <v>0</v>
      </c>
      <c r="BC132" s="123">
        <f>IF(AZ132=3,G132,0)</f>
        <v>0</v>
      </c>
      <c r="BD132" s="123">
        <f>IF(AZ132=4,G132,0)</f>
        <v>0</v>
      </c>
      <c r="BE132" s="123">
        <f>IF(AZ132=5,G132,0)</f>
        <v>0</v>
      </c>
      <c r="CZ132" s="123">
        <v>0</v>
      </c>
    </row>
    <row r="133" spans="1:104" ht="12.75">
      <c r="A133" s="151">
        <v>21</v>
      </c>
      <c r="B133" s="152" t="s">
        <v>170</v>
      </c>
      <c r="C133" s="153" t="s">
        <v>171</v>
      </c>
      <c r="D133" s="154" t="s">
        <v>129</v>
      </c>
      <c r="E133" s="155">
        <v>15.24</v>
      </c>
      <c r="F133" s="155">
        <v>0</v>
      </c>
      <c r="G133" s="156">
        <f>E133*F133</f>
        <v>0</v>
      </c>
      <c r="O133" s="150">
        <v>2</v>
      </c>
      <c r="AA133" s="123">
        <v>12</v>
      </c>
      <c r="AB133" s="123">
        <v>1</v>
      </c>
      <c r="AC133" s="123">
        <v>21</v>
      </c>
      <c r="AZ133" s="123">
        <v>1</v>
      </c>
      <c r="BA133" s="123">
        <f>IF(AZ133=1,G133,0)</f>
        <v>0</v>
      </c>
      <c r="BB133" s="123">
        <f>IF(AZ133=2,G133,0)</f>
        <v>0</v>
      </c>
      <c r="BC133" s="123">
        <f>IF(AZ133=3,G133,0)</f>
        <v>0</v>
      </c>
      <c r="BD133" s="123">
        <f>IF(AZ133=4,G133,0)</f>
        <v>0</v>
      </c>
      <c r="BE133" s="123">
        <f>IF(AZ133=5,G133,0)</f>
        <v>0</v>
      </c>
      <c r="CZ133" s="123">
        <v>0.0005</v>
      </c>
    </row>
    <row r="134" spans="1:15" ht="12.75">
      <c r="A134" s="157"/>
      <c r="B134" s="158"/>
      <c r="C134" s="197" t="s">
        <v>172</v>
      </c>
      <c r="D134" s="198"/>
      <c r="E134" s="159">
        <v>6.44</v>
      </c>
      <c r="F134" s="160"/>
      <c r="G134" s="161"/>
      <c r="M134" s="162" t="s">
        <v>172</v>
      </c>
      <c r="O134" s="150"/>
    </row>
    <row r="135" spans="1:15" ht="12.75">
      <c r="A135" s="157"/>
      <c r="B135" s="158"/>
      <c r="C135" s="197" t="s">
        <v>173</v>
      </c>
      <c r="D135" s="198"/>
      <c r="E135" s="159">
        <v>8.8</v>
      </c>
      <c r="F135" s="160"/>
      <c r="G135" s="161"/>
      <c r="M135" s="162" t="s">
        <v>173</v>
      </c>
      <c r="O135" s="150"/>
    </row>
    <row r="136" spans="1:104" ht="12.75">
      <c r="A136" s="151">
        <v>22</v>
      </c>
      <c r="B136" s="152" t="s">
        <v>174</v>
      </c>
      <c r="C136" s="153" t="s">
        <v>175</v>
      </c>
      <c r="D136" s="154" t="s">
        <v>129</v>
      </c>
      <c r="E136" s="155">
        <v>15.24</v>
      </c>
      <c r="F136" s="155">
        <v>0</v>
      </c>
      <c r="G136" s="156">
        <f>E136*F136</f>
        <v>0</v>
      </c>
      <c r="O136" s="150">
        <v>2</v>
      </c>
      <c r="AA136" s="123">
        <v>12</v>
      </c>
      <c r="AB136" s="123">
        <v>1</v>
      </c>
      <c r="AC136" s="123">
        <v>22</v>
      </c>
      <c r="AZ136" s="123">
        <v>1</v>
      </c>
      <c r="BA136" s="123">
        <f>IF(AZ136=1,G136,0)</f>
        <v>0</v>
      </c>
      <c r="BB136" s="123">
        <f>IF(AZ136=2,G136,0)</f>
        <v>0</v>
      </c>
      <c r="BC136" s="123">
        <f>IF(AZ136=3,G136,0)</f>
        <v>0</v>
      </c>
      <c r="BD136" s="123">
        <f>IF(AZ136=4,G136,0)</f>
        <v>0</v>
      </c>
      <c r="BE136" s="123">
        <f>IF(AZ136=5,G136,0)</f>
        <v>0</v>
      </c>
      <c r="CZ136" s="123">
        <v>0.0005</v>
      </c>
    </row>
    <row r="137" spans="1:57" ht="12.75">
      <c r="A137" s="163"/>
      <c r="B137" s="164" t="s">
        <v>69</v>
      </c>
      <c r="C137" s="165" t="str">
        <f>CONCATENATE(B54," ",C54)</f>
        <v>62 Úpravy povrchů vnější</v>
      </c>
      <c r="D137" s="163"/>
      <c r="E137" s="166"/>
      <c r="F137" s="166"/>
      <c r="G137" s="167">
        <f>SUM(G54:G136)</f>
        <v>0</v>
      </c>
      <c r="O137" s="150">
        <v>4</v>
      </c>
      <c r="BA137" s="168">
        <f>SUM(BA54:BA136)</f>
        <v>0</v>
      </c>
      <c r="BB137" s="168">
        <f>SUM(BB54:BB136)</f>
        <v>0</v>
      </c>
      <c r="BC137" s="168">
        <f>SUM(BC54:BC136)</f>
        <v>0</v>
      </c>
      <c r="BD137" s="168">
        <f>SUM(BD54:BD136)</f>
        <v>0</v>
      </c>
      <c r="BE137" s="168">
        <f>SUM(BE54:BE136)</f>
        <v>0</v>
      </c>
    </row>
    <row r="138" spans="1:15" ht="12.75">
      <c r="A138" s="143" t="s">
        <v>65</v>
      </c>
      <c r="B138" s="144" t="s">
        <v>176</v>
      </c>
      <c r="C138" s="145" t="s">
        <v>177</v>
      </c>
      <c r="D138" s="146"/>
      <c r="E138" s="147"/>
      <c r="F138" s="147"/>
      <c r="G138" s="148"/>
      <c r="H138" s="149"/>
      <c r="I138" s="149"/>
      <c r="O138" s="150">
        <v>1</v>
      </c>
    </row>
    <row r="139" spans="1:104" ht="12.75">
      <c r="A139" s="151">
        <v>23</v>
      </c>
      <c r="B139" s="152" t="s">
        <v>178</v>
      </c>
      <c r="C139" s="153" t="s">
        <v>179</v>
      </c>
      <c r="D139" s="154" t="s">
        <v>81</v>
      </c>
      <c r="E139" s="155">
        <v>11.536</v>
      </c>
      <c r="F139" s="155">
        <v>0</v>
      </c>
      <c r="G139" s="156">
        <f>E139*F139</f>
        <v>0</v>
      </c>
      <c r="O139" s="150">
        <v>2</v>
      </c>
      <c r="AA139" s="123">
        <v>12</v>
      </c>
      <c r="AB139" s="123">
        <v>0</v>
      </c>
      <c r="AC139" s="123">
        <v>23</v>
      </c>
      <c r="AZ139" s="123">
        <v>1</v>
      </c>
      <c r="BA139" s="123">
        <f>IF(AZ139=1,G139,0)</f>
        <v>0</v>
      </c>
      <c r="BB139" s="123">
        <f>IF(AZ139=2,G139,0)</f>
        <v>0</v>
      </c>
      <c r="BC139" s="123">
        <f>IF(AZ139=3,G139,0)</f>
        <v>0</v>
      </c>
      <c r="BD139" s="123">
        <f>IF(AZ139=4,G139,0)</f>
        <v>0</v>
      </c>
      <c r="BE139" s="123">
        <f>IF(AZ139=5,G139,0)</f>
        <v>0</v>
      </c>
      <c r="CZ139" s="123">
        <v>0.07426</v>
      </c>
    </row>
    <row r="140" spans="1:15" ht="12.75">
      <c r="A140" s="157"/>
      <c r="B140" s="158"/>
      <c r="C140" s="197" t="s">
        <v>180</v>
      </c>
      <c r="D140" s="198"/>
      <c r="E140" s="159">
        <v>11.536</v>
      </c>
      <c r="F140" s="160"/>
      <c r="G140" s="161"/>
      <c r="M140" s="162" t="s">
        <v>180</v>
      </c>
      <c r="O140" s="150"/>
    </row>
    <row r="141" spans="1:57" ht="12.75">
      <c r="A141" s="163"/>
      <c r="B141" s="164" t="s">
        <v>69</v>
      </c>
      <c r="C141" s="165" t="str">
        <f>CONCATENATE(B138," ",C138)</f>
        <v>63 Podlahy a podlahové konstrukce</v>
      </c>
      <c r="D141" s="163"/>
      <c r="E141" s="166"/>
      <c r="F141" s="166"/>
      <c r="G141" s="167">
        <f>SUM(G138:G140)</f>
        <v>0</v>
      </c>
      <c r="O141" s="150">
        <v>4</v>
      </c>
      <c r="BA141" s="168">
        <f>SUM(BA138:BA140)</f>
        <v>0</v>
      </c>
      <c r="BB141" s="168">
        <f>SUM(BB138:BB140)</f>
        <v>0</v>
      </c>
      <c r="BC141" s="168">
        <f>SUM(BC138:BC140)</f>
        <v>0</v>
      </c>
      <c r="BD141" s="168">
        <f>SUM(BD138:BD140)</f>
        <v>0</v>
      </c>
      <c r="BE141" s="168">
        <f>SUM(BE138:BE140)</f>
        <v>0</v>
      </c>
    </row>
    <row r="142" spans="1:15" ht="12.75">
      <c r="A142" s="143" t="s">
        <v>65</v>
      </c>
      <c r="B142" s="144" t="s">
        <v>181</v>
      </c>
      <c r="C142" s="145" t="s">
        <v>182</v>
      </c>
      <c r="D142" s="146"/>
      <c r="E142" s="147"/>
      <c r="F142" s="147"/>
      <c r="G142" s="148"/>
      <c r="H142" s="149"/>
      <c r="I142" s="149"/>
      <c r="O142" s="150">
        <v>1</v>
      </c>
    </row>
    <row r="143" spans="1:104" ht="12.75">
      <c r="A143" s="151">
        <v>24</v>
      </c>
      <c r="B143" s="152" t="s">
        <v>183</v>
      </c>
      <c r="C143" s="153" t="s">
        <v>184</v>
      </c>
      <c r="D143" s="154" t="s">
        <v>129</v>
      </c>
      <c r="E143" s="155">
        <v>142.4</v>
      </c>
      <c r="F143" s="155">
        <v>0</v>
      </c>
      <c r="G143" s="156">
        <f>E143*F143</f>
        <v>0</v>
      </c>
      <c r="O143" s="150">
        <v>2</v>
      </c>
      <c r="AA143" s="123">
        <v>12</v>
      </c>
      <c r="AB143" s="123">
        <v>0</v>
      </c>
      <c r="AC143" s="123">
        <v>24</v>
      </c>
      <c r="AZ143" s="123">
        <v>1</v>
      </c>
      <c r="BA143" s="123">
        <f>IF(AZ143=1,G143,0)</f>
        <v>0</v>
      </c>
      <c r="BB143" s="123">
        <f>IF(AZ143=2,G143,0)</f>
        <v>0</v>
      </c>
      <c r="BC143" s="123">
        <f>IF(AZ143=3,G143,0)</f>
        <v>0</v>
      </c>
      <c r="BD143" s="123">
        <f>IF(AZ143=4,G143,0)</f>
        <v>0</v>
      </c>
      <c r="BE143" s="123">
        <f>IF(AZ143=5,G143,0)</f>
        <v>0</v>
      </c>
      <c r="CZ143" s="123">
        <v>0</v>
      </c>
    </row>
    <row r="144" spans="1:15" ht="12.75">
      <c r="A144" s="157"/>
      <c r="B144" s="158"/>
      <c r="C144" s="197" t="s">
        <v>185</v>
      </c>
      <c r="D144" s="198"/>
      <c r="E144" s="159">
        <v>71.65</v>
      </c>
      <c r="F144" s="160"/>
      <c r="G144" s="161"/>
      <c r="M144" s="162" t="s">
        <v>185</v>
      </c>
      <c r="O144" s="150"/>
    </row>
    <row r="145" spans="1:15" ht="12.75">
      <c r="A145" s="157"/>
      <c r="B145" s="158"/>
      <c r="C145" s="197" t="s">
        <v>186</v>
      </c>
      <c r="D145" s="198"/>
      <c r="E145" s="159">
        <v>70.75</v>
      </c>
      <c r="F145" s="160"/>
      <c r="G145" s="161"/>
      <c r="M145" s="162" t="s">
        <v>186</v>
      </c>
      <c r="O145" s="150"/>
    </row>
    <row r="146" spans="1:57" ht="12.75">
      <c r="A146" s="163"/>
      <c r="B146" s="164" t="s">
        <v>69</v>
      </c>
      <c r="C146" s="165" t="str">
        <f>CONCATENATE(B142," ",C142)</f>
        <v>91 Doplňující práce na komunikaci</v>
      </c>
      <c r="D146" s="163"/>
      <c r="E146" s="166"/>
      <c r="F146" s="166"/>
      <c r="G146" s="167">
        <f>SUM(G142:G145)</f>
        <v>0</v>
      </c>
      <c r="O146" s="150">
        <v>4</v>
      </c>
      <c r="BA146" s="168">
        <f>SUM(BA142:BA145)</f>
        <v>0</v>
      </c>
      <c r="BB146" s="168">
        <f>SUM(BB142:BB145)</f>
        <v>0</v>
      </c>
      <c r="BC146" s="168">
        <f>SUM(BC142:BC145)</f>
        <v>0</v>
      </c>
      <c r="BD146" s="168">
        <f>SUM(BD142:BD145)</f>
        <v>0</v>
      </c>
      <c r="BE146" s="168">
        <f>SUM(BE142:BE145)</f>
        <v>0</v>
      </c>
    </row>
    <row r="147" spans="1:15" ht="12.75">
      <c r="A147" s="143" t="s">
        <v>65</v>
      </c>
      <c r="B147" s="144" t="s">
        <v>187</v>
      </c>
      <c r="C147" s="145" t="s">
        <v>188</v>
      </c>
      <c r="D147" s="146"/>
      <c r="E147" s="147"/>
      <c r="F147" s="147"/>
      <c r="G147" s="148"/>
      <c r="H147" s="149"/>
      <c r="I147" s="149"/>
      <c r="O147" s="150">
        <v>1</v>
      </c>
    </row>
    <row r="148" spans="1:104" ht="12.75">
      <c r="A148" s="151">
        <v>25</v>
      </c>
      <c r="B148" s="152" t="s">
        <v>189</v>
      </c>
      <c r="C148" s="153" t="s">
        <v>190</v>
      </c>
      <c r="D148" s="154" t="s">
        <v>81</v>
      </c>
      <c r="E148" s="155">
        <v>498</v>
      </c>
      <c r="F148" s="155">
        <v>0</v>
      </c>
      <c r="G148" s="156">
        <f>E148*F148</f>
        <v>0</v>
      </c>
      <c r="O148" s="150">
        <v>2</v>
      </c>
      <c r="AA148" s="123">
        <v>12</v>
      </c>
      <c r="AB148" s="123">
        <v>0</v>
      </c>
      <c r="AC148" s="123">
        <v>25</v>
      </c>
      <c r="AZ148" s="123">
        <v>1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</v>
      </c>
    </row>
    <row r="149" spans="1:15" ht="12.75">
      <c r="A149" s="157"/>
      <c r="B149" s="158"/>
      <c r="C149" s="197" t="s">
        <v>191</v>
      </c>
      <c r="D149" s="198"/>
      <c r="E149" s="159">
        <v>465</v>
      </c>
      <c r="F149" s="160"/>
      <c r="G149" s="161"/>
      <c r="M149" s="162" t="s">
        <v>191</v>
      </c>
      <c r="O149" s="150"/>
    </row>
    <row r="150" spans="1:15" ht="12.75">
      <c r="A150" s="157"/>
      <c r="B150" s="158"/>
      <c r="C150" s="197" t="s">
        <v>192</v>
      </c>
      <c r="D150" s="198"/>
      <c r="E150" s="159">
        <v>33</v>
      </c>
      <c r="F150" s="160"/>
      <c r="G150" s="161"/>
      <c r="M150" s="162" t="s">
        <v>192</v>
      </c>
      <c r="O150" s="150"/>
    </row>
    <row r="151" spans="1:104" ht="22.5">
      <c r="A151" s="151">
        <v>26</v>
      </c>
      <c r="B151" s="152" t="s">
        <v>193</v>
      </c>
      <c r="C151" s="153" t="s">
        <v>194</v>
      </c>
      <c r="D151" s="154" t="s">
        <v>81</v>
      </c>
      <c r="E151" s="155">
        <v>996</v>
      </c>
      <c r="F151" s="155">
        <v>0</v>
      </c>
      <c r="G151" s="156">
        <f>E151*F151</f>
        <v>0</v>
      </c>
      <c r="O151" s="150">
        <v>2</v>
      </c>
      <c r="AA151" s="123">
        <v>12</v>
      </c>
      <c r="AB151" s="123">
        <v>0</v>
      </c>
      <c r="AC151" s="123">
        <v>26</v>
      </c>
      <c r="AZ151" s="123">
        <v>1</v>
      </c>
      <c r="BA151" s="123">
        <f>IF(AZ151=1,G151,0)</f>
        <v>0</v>
      </c>
      <c r="BB151" s="123">
        <f>IF(AZ151=2,G151,0)</f>
        <v>0</v>
      </c>
      <c r="BC151" s="123">
        <f>IF(AZ151=3,G151,0)</f>
        <v>0</v>
      </c>
      <c r="BD151" s="123">
        <f>IF(AZ151=4,G151,0)</f>
        <v>0</v>
      </c>
      <c r="BE151" s="123">
        <f>IF(AZ151=5,G151,0)</f>
        <v>0</v>
      </c>
      <c r="CZ151" s="123">
        <v>0</v>
      </c>
    </row>
    <row r="152" spans="1:15" ht="12.75">
      <c r="A152" s="157"/>
      <c r="B152" s="158"/>
      <c r="C152" s="197" t="s">
        <v>195</v>
      </c>
      <c r="D152" s="198"/>
      <c r="E152" s="159">
        <v>996</v>
      </c>
      <c r="F152" s="160"/>
      <c r="G152" s="161"/>
      <c r="M152" s="162" t="s">
        <v>195</v>
      </c>
      <c r="O152" s="150"/>
    </row>
    <row r="153" spans="1:104" ht="12.75">
      <c r="A153" s="151">
        <v>27</v>
      </c>
      <c r="B153" s="152" t="s">
        <v>196</v>
      </c>
      <c r="C153" s="153" t="s">
        <v>197</v>
      </c>
      <c r="D153" s="154" t="s">
        <v>81</v>
      </c>
      <c r="E153" s="155">
        <v>498</v>
      </c>
      <c r="F153" s="155">
        <v>0</v>
      </c>
      <c r="G153" s="156">
        <f>E153*F153</f>
        <v>0</v>
      </c>
      <c r="O153" s="150">
        <v>2</v>
      </c>
      <c r="AA153" s="123">
        <v>12</v>
      </c>
      <c r="AB153" s="123">
        <v>0</v>
      </c>
      <c r="AC153" s="123">
        <v>27</v>
      </c>
      <c r="AZ153" s="123">
        <v>1</v>
      </c>
      <c r="BA153" s="123">
        <f>IF(AZ153=1,G153,0)</f>
        <v>0</v>
      </c>
      <c r="BB153" s="123">
        <f>IF(AZ153=2,G153,0)</f>
        <v>0</v>
      </c>
      <c r="BC153" s="123">
        <f>IF(AZ153=3,G153,0)</f>
        <v>0</v>
      </c>
      <c r="BD153" s="123">
        <f>IF(AZ153=4,G153,0)</f>
        <v>0</v>
      </c>
      <c r="BE153" s="123">
        <f>IF(AZ153=5,G153,0)</f>
        <v>0</v>
      </c>
      <c r="CZ153" s="123">
        <v>0</v>
      </c>
    </row>
    <row r="154" spans="1:57" ht="12.75">
      <c r="A154" s="163"/>
      <c r="B154" s="164" t="s">
        <v>69</v>
      </c>
      <c r="C154" s="165" t="str">
        <f>CONCATENATE(B147," ",C147)</f>
        <v>94 Lešení a stavební výtahy</v>
      </c>
      <c r="D154" s="163"/>
      <c r="E154" s="166"/>
      <c r="F154" s="166"/>
      <c r="G154" s="167">
        <f>SUM(G147:G153)</f>
        <v>0</v>
      </c>
      <c r="O154" s="150">
        <v>4</v>
      </c>
      <c r="BA154" s="168">
        <f>SUM(BA147:BA153)</f>
        <v>0</v>
      </c>
      <c r="BB154" s="168">
        <f>SUM(BB147:BB153)</f>
        <v>0</v>
      </c>
      <c r="BC154" s="168">
        <f>SUM(BC147:BC153)</f>
        <v>0</v>
      </c>
      <c r="BD154" s="168">
        <f>SUM(BD147:BD153)</f>
        <v>0</v>
      </c>
      <c r="BE154" s="168">
        <f>SUM(BE147:BE153)</f>
        <v>0</v>
      </c>
    </row>
    <row r="155" spans="1:15" ht="12.75">
      <c r="A155" s="143" t="s">
        <v>65</v>
      </c>
      <c r="B155" s="144" t="s">
        <v>198</v>
      </c>
      <c r="C155" s="145" t="s">
        <v>199</v>
      </c>
      <c r="D155" s="146"/>
      <c r="E155" s="147"/>
      <c r="F155" s="147"/>
      <c r="G155" s="148"/>
      <c r="H155" s="149"/>
      <c r="I155" s="149"/>
      <c r="O155" s="150">
        <v>1</v>
      </c>
    </row>
    <row r="156" spans="1:104" ht="12.75">
      <c r="A156" s="151">
        <v>28</v>
      </c>
      <c r="B156" s="152" t="s">
        <v>200</v>
      </c>
      <c r="C156" s="153" t="s">
        <v>201</v>
      </c>
      <c r="D156" s="154" t="s">
        <v>81</v>
      </c>
      <c r="E156" s="155">
        <v>136.649</v>
      </c>
      <c r="F156" s="155">
        <v>0</v>
      </c>
      <c r="G156" s="156">
        <f>E156*F156</f>
        <v>0</v>
      </c>
      <c r="O156" s="150">
        <v>2</v>
      </c>
      <c r="AA156" s="123">
        <v>12</v>
      </c>
      <c r="AB156" s="123">
        <v>0</v>
      </c>
      <c r="AC156" s="123">
        <v>28</v>
      </c>
      <c r="AZ156" s="123">
        <v>1</v>
      </c>
      <c r="BA156" s="123">
        <f>IF(AZ156=1,G156,0)</f>
        <v>0</v>
      </c>
      <c r="BB156" s="123">
        <f>IF(AZ156=2,G156,0)</f>
        <v>0</v>
      </c>
      <c r="BC156" s="123">
        <f>IF(AZ156=3,G156,0)</f>
        <v>0</v>
      </c>
      <c r="BD156" s="123">
        <f>IF(AZ156=4,G156,0)</f>
        <v>0</v>
      </c>
      <c r="BE156" s="123">
        <f>IF(AZ156=5,G156,0)</f>
        <v>0</v>
      </c>
      <c r="CZ156" s="123">
        <v>0</v>
      </c>
    </row>
    <row r="157" spans="1:15" ht="12.75">
      <c r="A157" s="157"/>
      <c r="B157" s="158"/>
      <c r="C157" s="197" t="s">
        <v>103</v>
      </c>
      <c r="D157" s="198"/>
      <c r="E157" s="159">
        <v>3.0272</v>
      </c>
      <c r="F157" s="160"/>
      <c r="G157" s="161"/>
      <c r="M157" s="162" t="s">
        <v>103</v>
      </c>
      <c r="O157" s="150"/>
    </row>
    <row r="158" spans="1:15" ht="12.75">
      <c r="A158" s="157"/>
      <c r="B158" s="158"/>
      <c r="C158" s="197" t="s">
        <v>104</v>
      </c>
      <c r="D158" s="198"/>
      <c r="E158" s="159">
        <v>3.0976</v>
      </c>
      <c r="F158" s="160"/>
      <c r="G158" s="161"/>
      <c r="M158" s="162" t="s">
        <v>104</v>
      </c>
      <c r="O158" s="150"/>
    </row>
    <row r="159" spans="1:15" ht="12.75">
      <c r="A159" s="157"/>
      <c r="B159" s="158"/>
      <c r="C159" s="197" t="s">
        <v>105</v>
      </c>
      <c r="D159" s="198"/>
      <c r="E159" s="159">
        <v>103.824</v>
      </c>
      <c r="F159" s="160"/>
      <c r="G159" s="161"/>
      <c r="M159" s="162" t="s">
        <v>105</v>
      </c>
      <c r="O159" s="150"/>
    </row>
    <row r="160" spans="1:15" ht="12.75">
      <c r="A160" s="157"/>
      <c r="B160" s="158"/>
      <c r="C160" s="197" t="s">
        <v>106</v>
      </c>
      <c r="D160" s="198"/>
      <c r="E160" s="159">
        <v>3.5226</v>
      </c>
      <c r="F160" s="160"/>
      <c r="G160" s="161"/>
      <c r="M160" s="162" t="s">
        <v>106</v>
      </c>
      <c r="O160" s="150"/>
    </row>
    <row r="161" spans="1:15" ht="12.75">
      <c r="A161" s="157"/>
      <c r="B161" s="158"/>
      <c r="C161" s="197" t="s">
        <v>107</v>
      </c>
      <c r="D161" s="198"/>
      <c r="E161" s="159">
        <v>0.9064</v>
      </c>
      <c r="F161" s="160"/>
      <c r="G161" s="161"/>
      <c r="M161" s="162" t="s">
        <v>107</v>
      </c>
      <c r="O161" s="150"/>
    </row>
    <row r="162" spans="1:15" ht="12.75">
      <c r="A162" s="157"/>
      <c r="B162" s="158"/>
      <c r="C162" s="197" t="s">
        <v>108</v>
      </c>
      <c r="D162" s="198"/>
      <c r="E162" s="159">
        <v>2.3232</v>
      </c>
      <c r="F162" s="160"/>
      <c r="G162" s="161"/>
      <c r="M162" s="162" t="s">
        <v>108</v>
      </c>
      <c r="O162" s="150"/>
    </row>
    <row r="163" spans="1:15" ht="12.75">
      <c r="A163" s="157"/>
      <c r="B163" s="158"/>
      <c r="C163" s="197" t="s">
        <v>109</v>
      </c>
      <c r="D163" s="198"/>
      <c r="E163" s="159">
        <v>0</v>
      </c>
      <c r="F163" s="160"/>
      <c r="G163" s="161"/>
      <c r="M163" s="162" t="s">
        <v>109</v>
      </c>
      <c r="O163" s="150"/>
    </row>
    <row r="164" spans="1:15" ht="12.75">
      <c r="A164" s="157"/>
      <c r="B164" s="158"/>
      <c r="C164" s="197" t="s">
        <v>110</v>
      </c>
      <c r="D164" s="198"/>
      <c r="E164" s="159">
        <v>10.08</v>
      </c>
      <c r="F164" s="160"/>
      <c r="G164" s="161"/>
      <c r="M164" s="162" t="s">
        <v>110</v>
      </c>
      <c r="O164" s="150"/>
    </row>
    <row r="165" spans="1:15" ht="12.75">
      <c r="A165" s="157"/>
      <c r="B165" s="158"/>
      <c r="C165" s="197" t="s">
        <v>111</v>
      </c>
      <c r="D165" s="198"/>
      <c r="E165" s="159">
        <v>6.3</v>
      </c>
      <c r="F165" s="160"/>
      <c r="G165" s="161"/>
      <c r="M165" s="162" t="s">
        <v>111</v>
      </c>
      <c r="O165" s="150"/>
    </row>
    <row r="166" spans="1:15" ht="12.75">
      <c r="A166" s="157"/>
      <c r="B166" s="158"/>
      <c r="C166" s="197" t="s">
        <v>112</v>
      </c>
      <c r="D166" s="198"/>
      <c r="E166" s="159">
        <v>3.568</v>
      </c>
      <c r="F166" s="160"/>
      <c r="G166" s="161"/>
      <c r="M166" s="162" t="s">
        <v>112</v>
      </c>
      <c r="O166" s="150"/>
    </row>
    <row r="167" spans="1:15" ht="12.75">
      <c r="A167" s="157"/>
      <c r="B167" s="158"/>
      <c r="C167" s="197" t="s">
        <v>109</v>
      </c>
      <c r="D167" s="198"/>
      <c r="E167" s="159">
        <v>0</v>
      </c>
      <c r="F167" s="160"/>
      <c r="G167" s="161"/>
      <c r="M167" s="162" t="s">
        <v>109</v>
      </c>
      <c r="O167" s="150"/>
    </row>
    <row r="168" spans="1:104" ht="12.75">
      <c r="A168" s="151">
        <v>29</v>
      </c>
      <c r="B168" s="152" t="s">
        <v>202</v>
      </c>
      <c r="C168" s="153" t="s">
        <v>203</v>
      </c>
      <c r="D168" s="154" t="s">
        <v>81</v>
      </c>
      <c r="E168" s="155">
        <v>658.31</v>
      </c>
      <c r="F168" s="155">
        <v>0</v>
      </c>
      <c r="G168" s="156">
        <f>E168*F168</f>
        <v>0</v>
      </c>
      <c r="O168" s="150">
        <v>2</v>
      </c>
      <c r="AA168" s="123">
        <v>12</v>
      </c>
      <c r="AB168" s="123">
        <v>0</v>
      </c>
      <c r="AC168" s="123">
        <v>29</v>
      </c>
      <c r="AZ168" s="123">
        <v>1</v>
      </c>
      <c r="BA168" s="123">
        <f>IF(AZ168=1,G168,0)</f>
        <v>0</v>
      </c>
      <c r="BB168" s="123">
        <f>IF(AZ168=2,G168,0)</f>
        <v>0</v>
      </c>
      <c r="BC168" s="123">
        <f>IF(AZ168=3,G168,0)</f>
        <v>0</v>
      </c>
      <c r="BD168" s="123">
        <f>IF(AZ168=4,G168,0)</f>
        <v>0</v>
      </c>
      <c r="BE168" s="123">
        <f>IF(AZ168=5,G168,0)</f>
        <v>0</v>
      </c>
      <c r="CZ168" s="123">
        <v>0</v>
      </c>
    </row>
    <row r="169" spans="1:15" ht="12.75">
      <c r="A169" s="157"/>
      <c r="B169" s="158"/>
      <c r="C169" s="197" t="s">
        <v>204</v>
      </c>
      <c r="D169" s="198"/>
      <c r="E169" s="159">
        <v>281.25</v>
      </c>
      <c r="F169" s="160"/>
      <c r="G169" s="161"/>
      <c r="M169" s="162" t="s">
        <v>204</v>
      </c>
      <c r="O169" s="150"/>
    </row>
    <row r="170" spans="1:15" ht="12.75">
      <c r="A170" s="157"/>
      <c r="B170" s="158"/>
      <c r="C170" s="197" t="s">
        <v>205</v>
      </c>
      <c r="D170" s="198"/>
      <c r="E170" s="159">
        <v>90.43</v>
      </c>
      <c r="F170" s="160"/>
      <c r="G170" s="161"/>
      <c r="M170" s="162" t="s">
        <v>205</v>
      </c>
      <c r="O170" s="150"/>
    </row>
    <row r="171" spans="1:15" ht="12.75">
      <c r="A171" s="157"/>
      <c r="B171" s="158"/>
      <c r="C171" s="197" t="s">
        <v>206</v>
      </c>
      <c r="D171" s="198"/>
      <c r="E171" s="159">
        <v>175.88</v>
      </c>
      <c r="F171" s="160"/>
      <c r="G171" s="161"/>
      <c r="M171" s="162" t="s">
        <v>206</v>
      </c>
      <c r="O171" s="150"/>
    </row>
    <row r="172" spans="1:15" ht="12.75">
      <c r="A172" s="157"/>
      <c r="B172" s="158"/>
      <c r="C172" s="197" t="s">
        <v>207</v>
      </c>
      <c r="D172" s="198"/>
      <c r="E172" s="159">
        <v>110.75</v>
      </c>
      <c r="F172" s="160"/>
      <c r="G172" s="161"/>
      <c r="M172" s="162" t="s">
        <v>207</v>
      </c>
      <c r="O172" s="150"/>
    </row>
    <row r="173" spans="1:104" ht="12.75">
      <c r="A173" s="151">
        <v>30</v>
      </c>
      <c r="B173" s="152" t="s">
        <v>208</v>
      </c>
      <c r="C173" s="153" t="s">
        <v>209</v>
      </c>
      <c r="D173" s="154" t="s">
        <v>210</v>
      </c>
      <c r="E173" s="155">
        <v>3</v>
      </c>
      <c r="F173" s="155">
        <v>0</v>
      </c>
      <c r="G173" s="156">
        <f>E173*F173</f>
        <v>0</v>
      </c>
      <c r="O173" s="150">
        <v>2</v>
      </c>
      <c r="AA173" s="123">
        <v>12</v>
      </c>
      <c r="AB173" s="123">
        <v>0</v>
      </c>
      <c r="AC173" s="123">
        <v>30</v>
      </c>
      <c r="AZ173" s="123">
        <v>1</v>
      </c>
      <c r="BA173" s="123">
        <f>IF(AZ173=1,G173,0)</f>
        <v>0</v>
      </c>
      <c r="BB173" s="123">
        <f>IF(AZ173=2,G173,0)</f>
        <v>0</v>
      </c>
      <c r="BC173" s="123">
        <f>IF(AZ173=3,G173,0)</f>
        <v>0</v>
      </c>
      <c r="BD173" s="123">
        <f>IF(AZ173=4,G173,0)</f>
        <v>0</v>
      </c>
      <c r="BE173" s="123">
        <f>IF(AZ173=5,G173,0)</f>
        <v>0</v>
      </c>
      <c r="CZ173" s="123">
        <v>0.0002</v>
      </c>
    </row>
    <row r="174" spans="1:104" ht="12.75">
      <c r="A174" s="151">
        <v>31</v>
      </c>
      <c r="B174" s="152" t="s">
        <v>211</v>
      </c>
      <c r="C174" s="153" t="s">
        <v>212</v>
      </c>
      <c r="D174" s="154" t="s">
        <v>210</v>
      </c>
      <c r="E174" s="155">
        <v>2</v>
      </c>
      <c r="F174" s="155">
        <v>0</v>
      </c>
      <c r="G174" s="156">
        <f>E174*F174</f>
        <v>0</v>
      </c>
      <c r="O174" s="150">
        <v>2</v>
      </c>
      <c r="AA174" s="123">
        <v>12</v>
      </c>
      <c r="AB174" s="123">
        <v>1</v>
      </c>
      <c r="AC174" s="123">
        <v>31</v>
      </c>
      <c r="AZ174" s="123">
        <v>1</v>
      </c>
      <c r="BA174" s="123">
        <f>IF(AZ174=1,G174,0)</f>
        <v>0</v>
      </c>
      <c r="BB174" s="123">
        <f>IF(AZ174=2,G174,0)</f>
        <v>0</v>
      </c>
      <c r="BC174" s="123">
        <f>IF(AZ174=3,G174,0)</f>
        <v>0</v>
      </c>
      <c r="BD174" s="123">
        <f>IF(AZ174=4,G174,0)</f>
        <v>0</v>
      </c>
      <c r="BE174" s="123">
        <f>IF(AZ174=5,G174,0)</f>
        <v>0</v>
      </c>
      <c r="CZ174" s="123">
        <v>0</v>
      </c>
    </row>
    <row r="175" spans="1:104" ht="12.75">
      <c r="A175" s="151">
        <v>32</v>
      </c>
      <c r="B175" s="152" t="s">
        <v>213</v>
      </c>
      <c r="C175" s="153" t="s">
        <v>214</v>
      </c>
      <c r="D175" s="154" t="s">
        <v>210</v>
      </c>
      <c r="E175" s="155">
        <v>1</v>
      </c>
      <c r="F175" s="155">
        <v>0</v>
      </c>
      <c r="G175" s="156">
        <f>E175*F175</f>
        <v>0</v>
      </c>
      <c r="O175" s="150">
        <v>2</v>
      </c>
      <c r="AA175" s="123">
        <v>12</v>
      </c>
      <c r="AB175" s="123">
        <v>1</v>
      </c>
      <c r="AC175" s="123">
        <v>32</v>
      </c>
      <c r="AZ175" s="123">
        <v>1</v>
      </c>
      <c r="BA175" s="123">
        <f>IF(AZ175=1,G175,0)</f>
        <v>0</v>
      </c>
      <c r="BB175" s="123">
        <f>IF(AZ175=2,G175,0)</f>
        <v>0</v>
      </c>
      <c r="BC175" s="123">
        <f>IF(AZ175=3,G175,0)</f>
        <v>0</v>
      </c>
      <c r="BD175" s="123">
        <f>IF(AZ175=4,G175,0)</f>
        <v>0</v>
      </c>
      <c r="BE175" s="123">
        <f>IF(AZ175=5,G175,0)</f>
        <v>0</v>
      </c>
      <c r="CZ175" s="123">
        <v>0</v>
      </c>
    </row>
    <row r="176" spans="1:57" ht="12.75">
      <c r="A176" s="163"/>
      <c r="B176" s="164" t="s">
        <v>69</v>
      </c>
      <c r="C176" s="165" t="str">
        <f>CONCATENATE(B155," ",C155)</f>
        <v>95 Dokončovací konstrukce na pozemních stavbách</v>
      </c>
      <c r="D176" s="163"/>
      <c r="E176" s="166"/>
      <c r="F176" s="166"/>
      <c r="G176" s="167">
        <f>SUM(G155:G175)</f>
        <v>0</v>
      </c>
      <c r="O176" s="150">
        <v>4</v>
      </c>
      <c r="BA176" s="168">
        <f>SUM(BA155:BA175)</f>
        <v>0</v>
      </c>
      <c r="BB176" s="168">
        <f>SUM(BB155:BB175)</f>
        <v>0</v>
      </c>
      <c r="BC176" s="168">
        <f>SUM(BC155:BC175)</f>
        <v>0</v>
      </c>
      <c r="BD176" s="168">
        <f>SUM(BD155:BD175)</f>
        <v>0</v>
      </c>
      <c r="BE176" s="168">
        <f>SUM(BE155:BE175)</f>
        <v>0</v>
      </c>
    </row>
    <row r="177" spans="1:15" ht="12.75">
      <c r="A177" s="143" t="s">
        <v>65</v>
      </c>
      <c r="B177" s="144" t="s">
        <v>215</v>
      </c>
      <c r="C177" s="145" t="s">
        <v>216</v>
      </c>
      <c r="D177" s="146"/>
      <c r="E177" s="147"/>
      <c r="F177" s="147"/>
      <c r="G177" s="148"/>
      <c r="H177" s="149"/>
      <c r="I177" s="149"/>
      <c r="O177" s="150">
        <v>1</v>
      </c>
    </row>
    <row r="178" spans="1:104" ht="22.5">
      <c r="A178" s="151">
        <v>33</v>
      </c>
      <c r="B178" s="152" t="s">
        <v>217</v>
      </c>
      <c r="C178" s="153" t="s">
        <v>218</v>
      </c>
      <c r="D178" s="154" t="s">
        <v>129</v>
      </c>
      <c r="E178" s="155">
        <v>57.68</v>
      </c>
      <c r="F178" s="155">
        <v>0</v>
      </c>
      <c r="G178" s="156">
        <f>E178*F178</f>
        <v>0</v>
      </c>
      <c r="O178" s="150">
        <v>2</v>
      </c>
      <c r="AA178" s="123">
        <v>12</v>
      </c>
      <c r="AB178" s="123">
        <v>0</v>
      </c>
      <c r="AC178" s="123">
        <v>33</v>
      </c>
      <c r="AZ178" s="123">
        <v>1</v>
      </c>
      <c r="BA178" s="123">
        <f>IF(AZ178=1,G178,0)</f>
        <v>0</v>
      </c>
      <c r="BB178" s="123">
        <f>IF(AZ178=2,G178,0)</f>
        <v>0</v>
      </c>
      <c r="BC178" s="123">
        <f>IF(AZ178=3,G178,0)</f>
        <v>0</v>
      </c>
      <c r="BD178" s="123">
        <f>IF(AZ178=4,G178,0)</f>
        <v>0</v>
      </c>
      <c r="BE178" s="123">
        <f>IF(AZ178=5,G178,0)</f>
        <v>0</v>
      </c>
      <c r="CZ178" s="123">
        <v>0</v>
      </c>
    </row>
    <row r="179" spans="1:15" ht="12.75">
      <c r="A179" s="157"/>
      <c r="B179" s="158"/>
      <c r="C179" s="197" t="s">
        <v>219</v>
      </c>
      <c r="D179" s="198"/>
      <c r="E179" s="159">
        <v>30.9</v>
      </c>
      <c r="F179" s="160"/>
      <c r="G179" s="161"/>
      <c r="M179" s="162" t="s">
        <v>219</v>
      </c>
      <c r="O179" s="150"/>
    </row>
    <row r="180" spans="1:15" ht="12.75">
      <c r="A180" s="157"/>
      <c r="B180" s="158"/>
      <c r="C180" s="197" t="s">
        <v>220</v>
      </c>
      <c r="D180" s="198"/>
      <c r="E180" s="159">
        <v>13.39</v>
      </c>
      <c r="F180" s="160"/>
      <c r="G180" s="161"/>
      <c r="M180" s="162" t="s">
        <v>220</v>
      </c>
      <c r="O180" s="150"/>
    </row>
    <row r="181" spans="1:15" ht="12.75">
      <c r="A181" s="157"/>
      <c r="B181" s="158"/>
      <c r="C181" s="197" t="s">
        <v>220</v>
      </c>
      <c r="D181" s="198"/>
      <c r="E181" s="159">
        <v>13.39</v>
      </c>
      <c r="F181" s="160"/>
      <c r="G181" s="161"/>
      <c r="M181" s="162" t="s">
        <v>220</v>
      </c>
      <c r="O181" s="150"/>
    </row>
    <row r="182" spans="1:57" ht="12.75">
      <c r="A182" s="163"/>
      <c r="B182" s="164" t="s">
        <v>69</v>
      </c>
      <c r="C182" s="165" t="str">
        <f>CONCATENATE(B177," ",C177)</f>
        <v>96 Bourání konstrukcí</v>
      </c>
      <c r="D182" s="163"/>
      <c r="E182" s="166"/>
      <c r="F182" s="166"/>
      <c r="G182" s="167">
        <f>SUM(G177:G181)</f>
        <v>0</v>
      </c>
      <c r="O182" s="150">
        <v>4</v>
      </c>
      <c r="BA182" s="168">
        <f>SUM(BA177:BA181)</f>
        <v>0</v>
      </c>
      <c r="BB182" s="168">
        <f>SUM(BB177:BB181)</f>
        <v>0</v>
      </c>
      <c r="BC182" s="168">
        <f>SUM(BC177:BC181)</f>
        <v>0</v>
      </c>
      <c r="BD182" s="168">
        <f>SUM(BD177:BD181)</f>
        <v>0</v>
      </c>
      <c r="BE182" s="168">
        <f>SUM(BE177:BE181)</f>
        <v>0</v>
      </c>
    </row>
    <row r="183" spans="1:15" ht="12.75">
      <c r="A183" s="143" t="s">
        <v>65</v>
      </c>
      <c r="B183" s="144" t="s">
        <v>221</v>
      </c>
      <c r="C183" s="145" t="s">
        <v>222</v>
      </c>
      <c r="D183" s="146"/>
      <c r="E183" s="147"/>
      <c r="F183" s="147"/>
      <c r="G183" s="148"/>
      <c r="H183" s="149"/>
      <c r="I183" s="149"/>
      <c r="O183" s="150">
        <v>1</v>
      </c>
    </row>
    <row r="184" spans="1:104" ht="12.75">
      <c r="A184" s="151">
        <v>34</v>
      </c>
      <c r="B184" s="152" t="s">
        <v>223</v>
      </c>
      <c r="C184" s="153" t="s">
        <v>224</v>
      </c>
      <c r="D184" s="154" t="s">
        <v>81</v>
      </c>
      <c r="E184" s="155">
        <v>80.09</v>
      </c>
      <c r="F184" s="155">
        <v>0</v>
      </c>
      <c r="G184" s="156">
        <f>E184*F184</f>
        <v>0</v>
      </c>
      <c r="O184" s="150">
        <v>2</v>
      </c>
      <c r="AA184" s="123">
        <v>12</v>
      </c>
      <c r="AB184" s="123">
        <v>0</v>
      </c>
      <c r="AC184" s="123">
        <v>34</v>
      </c>
      <c r="AZ184" s="123">
        <v>1</v>
      </c>
      <c r="BA184" s="123">
        <f>IF(AZ184=1,G184,0)</f>
        <v>0</v>
      </c>
      <c r="BB184" s="123">
        <f>IF(AZ184=2,G184,0)</f>
        <v>0</v>
      </c>
      <c r="BC184" s="123">
        <f>IF(AZ184=3,G184,0)</f>
        <v>0</v>
      </c>
      <c r="BD184" s="123">
        <f>IF(AZ184=4,G184,0)</f>
        <v>0</v>
      </c>
      <c r="BE184" s="123">
        <f>IF(AZ184=5,G184,0)</f>
        <v>0</v>
      </c>
      <c r="CZ184" s="123">
        <v>0</v>
      </c>
    </row>
    <row r="185" spans="1:15" ht="12.75">
      <c r="A185" s="157"/>
      <c r="B185" s="158"/>
      <c r="C185" s="197" t="s">
        <v>85</v>
      </c>
      <c r="D185" s="198"/>
      <c r="E185" s="159">
        <v>80.09</v>
      </c>
      <c r="F185" s="160"/>
      <c r="G185" s="161"/>
      <c r="M185" s="162" t="s">
        <v>85</v>
      </c>
      <c r="O185" s="150"/>
    </row>
    <row r="186" spans="1:57" ht="12.75">
      <c r="A186" s="163"/>
      <c r="B186" s="164" t="s">
        <v>69</v>
      </c>
      <c r="C186" s="165" t="str">
        <f>CONCATENATE(B183," ",C183)</f>
        <v>97 Prorážení otvorů</v>
      </c>
      <c r="D186" s="163"/>
      <c r="E186" s="166"/>
      <c r="F186" s="166"/>
      <c r="G186" s="167">
        <f>SUM(G183:G185)</f>
        <v>0</v>
      </c>
      <c r="O186" s="150">
        <v>4</v>
      </c>
      <c r="BA186" s="168">
        <f>SUM(BA183:BA185)</f>
        <v>0</v>
      </c>
      <c r="BB186" s="168">
        <f>SUM(BB183:BB185)</f>
        <v>0</v>
      </c>
      <c r="BC186" s="168">
        <f>SUM(BC183:BC185)</f>
        <v>0</v>
      </c>
      <c r="BD186" s="168">
        <f>SUM(BD183:BD185)</f>
        <v>0</v>
      </c>
      <c r="BE186" s="168">
        <f>SUM(BE183:BE185)</f>
        <v>0</v>
      </c>
    </row>
    <row r="187" spans="1:15" ht="12.75">
      <c r="A187" s="143" t="s">
        <v>65</v>
      </c>
      <c r="B187" s="144" t="s">
        <v>225</v>
      </c>
      <c r="C187" s="145" t="s">
        <v>226</v>
      </c>
      <c r="D187" s="146"/>
      <c r="E187" s="147"/>
      <c r="F187" s="147"/>
      <c r="G187" s="148"/>
      <c r="H187" s="149"/>
      <c r="I187" s="149"/>
      <c r="O187" s="150">
        <v>1</v>
      </c>
    </row>
    <row r="188" spans="1:104" ht="12.75">
      <c r="A188" s="151">
        <v>35</v>
      </c>
      <c r="B188" s="152" t="s">
        <v>227</v>
      </c>
      <c r="C188" s="153" t="s">
        <v>228</v>
      </c>
      <c r="D188" s="154" t="s">
        <v>229</v>
      </c>
      <c r="E188" s="155">
        <v>43.4935</v>
      </c>
      <c r="F188" s="155">
        <v>0</v>
      </c>
      <c r="G188" s="156">
        <f>E188*F188</f>
        <v>0</v>
      </c>
      <c r="O188" s="150">
        <v>2</v>
      </c>
      <c r="AA188" s="123">
        <v>12</v>
      </c>
      <c r="AB188" s="123">
        <v>0</v>
      </c>
      <c r="AC188" s="123">
        <v>35</v>
      </c>
      <c r="AZ188" s="123">
        <v>1</v>
      </c>
      <c r="BA188" s="123">
        <f>IF(AZ188=1,G188,0)</f>
        <v>0</v>
      </c>
      <c r="BB188" s="123">
        <f>IF(AZ188=2,G188,0)</f>
        <v>0</v>
      </c>
      <c r="BC188" s="123">
        <f>IF(AZ188=3,G188,0)</f>
        <v>0</v>
      </c>
      <c r="BD188" s="123">
        <f>IF(AZ188=4,G188,0)</f>
        <v>0</v>
      </c>
      <c r="BE188" s="123">
        <f>IF(AZ188=5,G188,0)</f>
        <v>0</v>
      </c>
      <c r="CZ188" s="123">
        <v>0</v>
      </c>
    </row>
    <row r="189" spans="1:15" ht="12.75">
      <c r="A189" s="157"/>
      <c r="B189" s="158"/>
      <c r="C189" s="206">
        <v>4262101</v>
      </c>
      <c r="D189" s="198"/>
      <c r="E189" s="159">
        <v>42.621</v>
      </c>
      <c r="F189" s="160"/>
      <c r="G189" s="161"/>
      <c r="M189" s="181">
        <v>4262101</v>
      </c>
      <c r="O189" s="150"/>
    </row>
    <row r="190" spans="1:15" ht="12.75">
      <c r="A190" s="157"/>
      <c r="B190" s="158"/>
      <c r="C190" s="197" t="s">
        <v>230</v>
      </c>
      <c r="D190" s="198"/>
      <c r="E190" s="159">
        <v>0.0152</v>
      </c>
      <c r="F190" s="160"/>
      <c r="G190" s="161"/>
      <c r="M190" s="162" t="s">
        <v>230</v>
      </c>
      <c r="O190" s="150"/>
    </row>
    <row r="191" spans="1:15" ht="12.75">
      <c r="A191" s="157"/>
      <c r="B191" s="158"/>
      <c r="C191" s="197" t="s">
        <v>231</v>
      </c>
      <c r="D191" s="198"/>
      <c r="E191" s="159">
        <v>0.8567</v>
      </c>
      <c r="F191" s="160"/>
      <c r="G191" s="161"/>
      <c r="M191" s="162" t="s">
        <v>231</v>
      </c>
      <c r="O191" s="150"/>
    </row>
    <row r="192" spans="1:15" ht="12.75">
      <c r="A192" s="157"/>
      <c r="B192" s="158"/>
      <c r="C192" s="197" t="s">
        <v>232</v>
      </c>
      <c r="D192" s="198"/>
      <c r="E192" s="159">
        <v>0.0006</v>
      </c>
      <c r="F192" s="160"/>
      <c r="G192" s="161"/>
      <c r="M192" s="162" t="s">
        <v>232</v>
      </c>
      <c r="O192" s="150"/>
    </row>
    <row r="193" spans="1:57" ht="12.75">
      <c r="A193" s="163"/>
      <c r="B193" s="164" t="s">
        <v>69</v>
      </c>
      <c r="C193" s="165" t="str">
        <f>CONCATENATE(B187," ",C187)</f>
        <v>99 Staveništní přesun hmot</v>
      </c>
      <c r="D193" s="163"/>
      <c r="E193" s="166"/>
      <c r="F193" s="166"/>
      <c r="G193" s="167">
        <f>SUM(G187:G192)</f>
        <v>0</v>
      </c>
      <c r="O193" s="150">
        <v>4</v>
      </c>
      <c r="BA193" s="168">
        <f>SUM(BA187:BA192)</f>
        <v>0</v>
      </c>
      <c r="BB193" s="168">
        <f>SUM(BB187:BB192)</f>
        <v>0</v>
      </c>
      <c r="BC193" s="168">
        <f>SUM(BC187:BC192)</f>
        <v>0</v>
      </c>
      <c r="BD193" s="168">
        <f>SUM(BD187:BD192)</f>
        <v>0</v>
      </c>
      <c r="BE193" s="168">
        <f>SUM(BE187:BE192)</f>
        <v>0</v>
      </c>
    </row>
    <row r="194" spans="1:15" ht="12.75">
      <c r="A194" s="143" t="s">
        <v>65</v>
      </c>
      <c r="B194" s="144" t="s">
        <v>233</v>
      </c>
      <c r="C194" s="145" t="s">
        <v>234</v>
      </c>
      <c r="D194" s="146"/>
      <c r="E194" s="147"/>
      <c r="F194" s="147"/>
      <c r="G194" s="148"/>
      <c r="H194" s="149"/>
      <c r="I194" s="149"/>
      <c r="O194" s="150">
        <v>1</v>
      </c>
    </row>
    <row r="195" spans="1:104" ht="22.5">
      <c r="A195" s="151">
        <v>36</v>
      </c>
      <c r="B195" s="152" t="s">
        <v>235</v>
      </c>
      <c r="C195" s="153" t="s">
        <v>236</v>
      </c>
      <c r="D195" s="154" t="s">
        <v>81</v>
      </c>
      <c r="E195" s="155">
        <v>733.59</v>
      </c>
      <c r="F195" s="155">
        <v>0</v>
      </c>
      <c r="G195" s="156">
        <f>E195*F195</f>
        <v>0</v>
      </c>
      <c r="O195" s="150">
        <v>2</v>
      </c>
      <c r="AA195" s="123">
        <v>12</v>
      </c>
      <c r="AB195" s="123">
        <v>0</v>
      </c>
      <c r="AC195" s="123">
        <v>36</v>
      </c>
      <c r="AZ195" s="123">
        <v>2</v>
      </c>
      <c r="BA195" s="123">
        <f>IF(AZ195=1,G195,0)</f>
        <v>0</v>
      </c>
      <c r="BB195" s="123">
        <f>IF(AZ195=2,G195,0)</f>
        <v>0</v>
      </c>
      <c r="BC195" s="123">
        <f>IF(AZ195=3,G195,0)</f>
        <v>0</v>
      </c>
      <c r="BD195" s="123">
        <f>IF(AZ195=4,G195,0)</f>
        <v>0</v>
      </c>
      <c r="BE195" s="123">
        <f>IF(AZ195=5,G195,0)</f>
        <v>0</v>
      </c>
      <c r="CZ195" s="123">
        <v>0</v>
      </c>
    </row>
    <row r="196" spans="1:15" ht="12.75">
      <c r="A196" s="157"/>
      <c r="B196" s="158"/>
      <c r="C196" s="197" t="s">
        <v>237</v>
      </c>
      <c r="D196" s="198"/>
      <c r="E196" s="159">
        <v>733.59</v>
      </c>
      <c r="F196" s="160"/>
      <c r="G196" s="161"/>
      <c r="M196" s="162" t="s">
        <v>237</v>
      </c>
      <c r="O196" s="150"/>
    </row>
    <row r="197" spans="1:104" ht="12.75">
      <c r="A197" s="151">
        <v>37</v>
      </c>
      <c r="B197" s="152" t="s">
        <v>238</v>
      </c>
      <c r="C197" s="153" t="s">
        <v>239</v>
      </c>
      <c r="D197" s="154" t="s">
        <v>81</v>
      </c>
      <c r="E197" s="155">
        <v>770.2695</v>
      </c>
      <c r="F197" s="155">
        <v>0</v>
      </c>
      <c r="G197" s="156">
        <f>E197*F197</f>
        <v>0</v>
      </c>
      <c r="O197" s="150">
        <v>2</v>
      </c>
      <c r="AA197" s="123">
        <v>12</v>
      </c>
      <c r="AB197" s="123">
        <v>1</v>
      </c>
      <c r="AC197" s="123">
        <v>37</v>
      </c>
      <c r="AZ197" s="123">
        <v>2</v>
      </c>
      <c r="BA197" s="123">
        <f>IF(AZ197=1,G197,0)</f>
        <v>0</v>
      </c>
      <c r="BB197" s="123">
        <f>IF(AZ197=2,G197,0)</f>
        <v>0</v>
      </c>
      <c r="BC197" s="123">
        <f>IF(AZ197=3,G197,0)</f>
        <v>0</v>
      </c>
      <c r="BD197" s="123">
        <f>IF(AZ197=4,G197,0)</f>
        <v>0</v>
      </c>
      <c r="BE197" s="123">
        <f>IF(AZ197=5,G197,0)</f>
        <v>0</v>
      </c>
      <c r="CZ197" s="123">
        <v>0.0064</v>
      </c>
    </row>
    <row r="198" spans="1:15" ht="12.75">
      <c r="A198" s="157"/>
      <c r="B198" s="158"/>
      <c r="C198" s="197" t="s">
        <v>240</v>
      </c>
      <c r="D198" s="198"/>
      <c r="E198" s="159">
        <v>770.2695</v>
      </c>
      <c r="F198" s="160"/>
      <c r="G198" s="161"/>
      <c r="M198" s="162" t="s">
        <v>240</v>
      </c>
      <c r="O198" s="150"/>
    </row>
    <row r="199" spans="1:104" ht="12.75">
      <c r="A199" s="151">
        <v>38</v>
      </c>
      <c r="B199" s="152" t="s">
        <v>241</v>
      </c>
      <c r="C199" s="153" t="s">
        <v>242</v>
      </c>
      <c r="D199" s="154" t="s">
        <v>81</v>
      </c>
      <c r="E199" s="155">
        <v>770.2695</v>
      </c>
      <c r="F199" s="155">
        <v>0</v>
      </c>
      <c r="G199" s="156">
        <f>E199*F199</f>
        <v>0</v>
      </c>
      <c r="O199" s="150">
        <v>2</v>
      </c>
      <c r="AA199" s="123">
        <v>12</v>
      </c>
      <c r="AB199" s="123">
        <v>1</v>
      </c>
      <c r="AC199" s="123">
        <v>38</v>
      </c>
      <c r="AZ199" s="123">
        <v>2</v>
      </c>
      <c r="BA199" s="123">
        <f>IF(AZ199=1,G199,0)</f>
        <v>0</v>
      </c>
      <c r="BB199" s="123">
        <f>IF(AZ199=2,G199,0)</f>
        <v>0</v>
      </c>
      <c r="BC199" s="123">
        <f>IF(AZ199=3,G199,0)</f>
        <v>0</v>
      </c>
      <c r="BD199" s="123">
        <f>IF(AZ199=4,G199,0)</f>
        <v>0</v>
      </c>
      <c r="BE199" s="123">
        <f>IF(AZ199=5,G199,0)</f>
        <v>0</v>
      </c>
      <c r="CZ199" s="123">
        <v>0.0056</v>
      </c>
    </row>
    <row r="200" spans="1:15" ht="12.75">
      <c r="A200" s="157"/>
      <c r="B200" s="158"/>
      <c r="C200" s="197" t="s">
        <v>240</v>
      </c>
      <c r="D200" s="198"/>
      <c r="E200" s="159">
        <v>770.2695</v>
      </c>
      <c r="F200" s="160"/>
      <c r="G200" s="161"/>
      <c r="M200" s="162" t="s">
        <v>240</v>
      </c>
      <c r="O200" s="150"/>
    </row>
    <row r="201" spans="1:104" ht="12.75">
      <c r="A201" s="151">
        <v>39</v>
      </c>
      <c r="B201" s="152" t="s">
        <v>243</v>
      </c>
      <c r="C201" s="153" t="s">
        <v>244</v>
      </c>
      <c r="D201" s="154" t="s">
        <v>81</v>
      </c>
      <c r="E201" s="155">
        <v>733.59</v>
      </c>
      <c r="F201" s="155">
        <v>0</v>
      </c>
      <c r="G201" s="156">
        <f>E201*F201</f>
        <v>0</v>
      </c>
      <c r="O201" s="150">
        <v>2</v>
      </c>
      <c r="AA201" s="123">
        <v>12</v>
      </c>
      <c r="AB201" s="123">
        <v>0</v>
      </c>
      <c r="AC201" s="123">
        <v>39</v>
      </c>
      <c r="AZ201" s="123">
        <v>2</v>
      </c>
      <c r="BA201" s="123">
        <f>IF(AZ201=1,G201,0)</f>
        <v>0</v>
      </c>
      <c r="BB201" s="123">
        <f>IF(AZ201=2,G201,0)</f>
        <v>0</v>
      </c>
      <c r="BC201" s="123">
        <f>IF(AZ201=3,G201,0)</f>
        <v>0</v>
      </c>
      <c r="BD201" s="123">
        <f>IF(AZ201=4,G201,0)</f>
        <v>0</v>
      </c>
      <c r="BE201" s="123">
        <f>IF(AZ201=5,G201,0)</f>
        <v>0</v>
      </c>
      <c r="CZ201" s="123">
        <v>0</v>
      </c>
    </row>
    <row r="202" spans="1:15" ht="12.75">
      <c r="A202" s="157"/>
      <c r="B202" s="158"/>
      <c r="C202" s="197" t="s">
        <v>237</v>
      </c>
      <c r="D202" s="198"/>
      <c r="E202" s="159">
        <v>733.59</v>
      </c>
      <c r="F202" s="160"/>
      <c r="G202" s="161"/>
      <c r="M202" s="162" t="s">
        <v>237</v>
      </c>
      <c r="O202" s="150"/>
    </row>
    <row r="203" spans="1:104" ht="22.5">
      <c r="A203" s="151">
        <v>40</v>
      </c>
      <c r="B203" s="152" t="s">
        <v>245</v>
      </c>
      <c r="C203" s="153" t="s">
        <v>246</v>
      </c>
      <c r="D203" s="154" t="s">
        <v>129</v>
      </c>
      <c r="E203" s="155">
        <v>138.86</v>
      </c>
      <c r="F203" s="155">
        <v>0</v>
      </c>
      <c r="G203" s="156">
        <f>E203*F203</f>
        <v>0</v>
      </c>
      <c r="O203" s="150">
        <v>2</v>
      </c>
      <c r="AA203" s="123">
        <v>12</v>
      </c>
      <c r="AB203" s="123">
        <v>0</v>
      </c>
      <c r="AC203" s="123">
        <v>40</v>
      </c>
      <c r="AZ203" s="123">
        <v>2</v>
      </c>
      <c r="BA203" s="123">
        <f>IF(AZ203=1,G203,0)</f>
        <v>0</v>
      </c>
      <c r="BB203" s="123">
        <f>IF(AZ203=2,G203,0)</f>
        <v>0</v>
      </c>
      <c r="BC203" s="123">
        <f>IF(AZ203=3,G203,0)</f>
        <v>0</v>
      </c>
      <c r="BD203" s="123">
        <f>IF(AZ203=4,G203,0)</f>
        <v>0</v>
      </c>
      <c r="BE203" s="123">
        <f>IF(AZ203=5,G203,0)</f>
        <v>0</v>
      </c>
      <c r="CZ203" s="123">
        <v>0</v>
      </c>
    </row>
    <row r="204" spans="1:15" ht="12.75">
      <c r="A204" s="157"/>
      <c r="B204" s="158"/>
      <c r="C204" s="197" t="s">
        <v>247</v>
      </c>
      <c r="D204" s="198"/>
      <c r="E204" s="159">
        <v>138.86</v>
      </c>
      <c r="F204" s="160"/>
      <c r="G204" s="161"/>
      <c r="M204" s="162" t="s">
        <v>247</v>
      </c>
      <c r="O204" s="150"/>
    </row>
    <row r="205" spans="1:104" ht="22.5">
      <c r="A205" s="151">
        <v>41</v>
      </c>
      <c r="B205" s="152" t="s">
        <v>248</v>
      </c>
      <c r="C205" s="153" t="s">
        <v>249</v>
      </c>
      <c r="D205" s="154" t="s">
        <v>81</v>
      </c>
      <c r="E205" s="155">
        <v>257.2596</v>
      </c>
      <c r="F205" s="155">
        <v>0</v>
      </c>
      <c r="G205" s="156">
        <f>E205*F205</f>
        <v>0</v>
      </c>
      <c r="O205" s="150">
        <v>2</v>
      </c>
      <c r="AA205" s="123">
        <v>12</v>
      </c>
      <c r="AB205" s="123">
        <v>0</v>
      </c>
      <c r="AC205" s="123">
        <v>41</v>
      </c>
      <c r="AZ205" s="123">
        <v>2</v>
      </c>
      <c r="BA205" s="123">
        <f>IF(AZ205=1,G205,0)</f>
        <v>0</v>
      </c>
      <c r="BB205" s="123">
        <f>IF(AZ205=2,G205,0)</f>
        <v>0</v>
      </c>
      <c r="BC205" s="123">
        <f>IF(AZ205=3,G205,0)</f>
        <v>0</v>
      </c>
      <c r="BD205" s="123">
        <f>IF(AZ205=4,G205,0)</f>
        <v>0</v>
      </c>
      <c r="BE205" s="123">
        <f>IF(AZ205=5,G205,0)</f>
        <v>0</v>
      </c>
      <c r="CZ205" s="123">
        <v>0</v>
      </c>
    </row>
    <row r="206" spans="1:15" ht="12.75">
      <c r="A206" s="157"/>
      <c r="B206" s="158"/>
      <c r="C206" s="197" t="s">
        <v>250</v>
      </c>
      <c r="D206" s="198"/>
      <c r="E206" s="159">
        <v>91.7332</v>
      </c>
      <c r="F206" s="160"/>
      <c r="G206" s="161"/>
      <c r="M206" s="162" t="s">
        <v>250</v>
      </c>
      <c r="O206" s="150"/>
    </row>
    <row r="207" spans="1:15" ht="12.75">
      <c r="A207" s="157"/>
      <c r="B207" s="158"/>
      <c r="C207" s="197" t="s">
        <v>251</v>
      </c>
      <c r="D207" s="198"/>
      <c r="E207" s="159">
        <v>141.5167</v>
      </c>
      <c r="F207" s="160"/>
      <c r="G207" s="161"/>
      <c r="M207" s="162" t="s">
        <v>251</v>
      </c>
      <c r="O207" s="150"/>
    </row>
    <row r="208" spans="1:15" ht="12.75">
      <c r="A208" s="157"/>
      <c r="B208" s="158"/>
      <c r="C208" s="197" t="s">
        <v>252</v>
      </c>
      <c r="D208" s="198"/>
      <c r="E208" s="159">
        <v>24.0097</v>
      </c>
      <c r="F208" s="160"/>
      <c r="G208" s="161"/>
      <c r="M208" s="162" t="s">
        <v>252</v>
      </c>
      <c r="O208" s="150"/>
    </row>
    <row r="209" spans="1:104" ht="12.75">
      <c r="A209" s="151">
        <v>42</v>
      </c>
      <c r="B209" s="152" t="s">
        <v>253</v>
      </c>
      <c r="C209" s="153" t="s">
        <v>254</v>
      </c>
      <c r="D209" s="154" t="s">
        <v>81</v>
      </c>
      <c r="E209" s="155">
        <v>755.5977</v>
      </c>
      <c r="F209" s="155">
        <v>0</v>
      </c>
      <c r="G209" s="156">
        <f>E209*F209</f>
        <v>0</v>
      </c>
      <c r="O209" s="150">
        <v>2</v>
      </c>
      <c r="AA209" s="123">
        <v>12</v>
      </c>
      <c r="AB209" s="123">
        <v>1</v>
      </c>
      <c r="AC209" s="123">
        <v>42</v>
      </c>
      <c r="AZ209" s="123">
        <v>2</v>
      </c>
      <c r="BA209" s="123">
        <f>IF(AZ209=1,G209,0)</f>
        <v>0</v>
      </c>
      <c r="BB209" s="123">
        <f>IF(AZ209=2,G209,0)</f>
        <v>0</v>
      </c>
      <c r="BC209" s="123">
        <f>IF(AZ209=3,G209,0)</f>
        <v>0</v>
      </c>
      <c r="BD209" s="123">
        <f>IF(AZ209=4,G209,0)</f>
        <v>0</v>
      </c>
      <c r="BE209" s="123">
        <f>IF(AZ209=5,G209,0)</f>
        <v>0</v>
      </c>
      <c r="CZ209" s="123">
        <v>0</v>
      </c>
    </row>
    <row r="210" spans="1:15" ht="12.75">
      <c r="A210" s="157"/>
      <c r="B210" s="158"/>
      <c r="C210" s="197" t="s">
        <v>255</v>
      </c>
      <c r="D210" s="198"/>
      <c r="E210" s="159">
        <v>755.5977</v>
      </c>
      <c r="F210" s="160"/>
      <c r="G210" s="161"/>
      <c r="M210" s="162" t="s">
        <v>255</v>
      </c>
      <c r="O210" s="150"/>
    </row>
    <row r="211" spans="1:104" ht="12.75">
      <c r="A211" s="151">
        <v>43</v>
      </c>
      <c r="B211" s="152" t="s">
        <v>256</v>
      </c>
      <c r="C211" s="153" t="s">
        <v>257</v>
      </c>
      <c r="D211" s="154" t="s">
        <v>81</v>
      </c>
      <c r="E211" s="155">
        <v>755.5977</v>
      </c>
      <c r="F211" s="155">
        <v>0</v>
      </c>
      <c r="G211" s="156">
        <f>E211*F211</f>
        <v>0</v>
      </c>
      <c r="O211" s="150">
        <v>2</v>
      </c>
      <c r="AA211" s="123">
        <v>12</v>
      </c>
      <c r="AB211" s="123">
        <v>1</v>
      </c>
      <c r="AC211" s="123">
        <v>43</v>
      </c>
      <c r="AZ211" s="123">
        <v>2</v>
      </c>
      <c r="BA211" s="123">
        <f>IF(AZ211=1,G211,0)</f>
        <v>0</v>
      </c>
      <c r="BB211" s="123">
        <f>IF(AZ211=2,G211,0)</f>
        <v>0</v>
      </c>
      <c r="BC211" s="123">
        <f>IF(AZ211=3,G211,0)</f>
        <v>0</v>
      </c>
      <c r="BD211" s="123">
        <f>IF(AZ211=4,G211,0)</f>
        <v>0</v>
      </c>
      <c r="BE211" s="123">
        <f>IF(AZ211=5,G211,0)</f>
        <v>0</v>
      </c>
      <c r="CZ211" s="123">
        <v>0</v>
      </c>
    </row>
    <row r="212" spans="1:15" ht="12.75">
      <c r="A212" s="157"/>
      <c r="B212" s="158"/>
      <c r="C212" s="197" t="s">
        <v>255</v>
      </c>
      <c r="D212" s="198"/>
      <c r="E212" s="159">
        <v>755.5977</v>
      </c>
      <c r="F212" s="160"/>
      <c r="G212" s="161"/>
      <c r="M212" s="162" t="s">
        <v>255</v>
      </c>
      <c r="O212" s="150"/>
    </row>
    <row r="213" spans="1:104" ht="12.75">
      <c r="A213" s="151">
        <v>44</v>
      </c>
      <c r="B213" s="152" t="s">
        <v>258</v>
      </c>
      <c r="C213" s="153" t="s">
        <v>259</v>
      </c>
      <c r="D213" s="154" t="s">
        <v>229</v>
      </c>
      <c r="E213" s="155">
        <v>11.2436</v>
      </c>
      <c r="F213" s="155">
        <v>0</v>
      </c>
      <c r="G213" s="156">
        <f>E213*F213</f>
        <v>0</v>
      </c>
      <c r="O213" s="150">
        <v>2</v>
      </c>
      <c r="AA213" s="123">
        <v>12</v>
      </c>
      <c r="AB213" s="123">
        <v>0</v>
      </c>
      <c r="AC213" s="123">
        <v>44</v>
      </c>
      <c r="AZ213" s="123">
        <v>2</v>
      </c>
      <c r="BA213" s="123">
        <f>IF(AZ213=1,G213,0)</f>
        <v>0</v>
      </c>
      <c r="BB213" s="123">
        <f>IF(AZ213=2,G213,0)</f>
        <v>0</v>
      </c>
      <c r="BC213" s="123">
        <f>IF(AZ213=3,G213,0)</f>
        <v>0</v>
      </c>
      <c r="BD213" s="123">
        <f>IF(AZ213=4,G213,0)</f>
        <v>0</v>
      </c>
      <c r="BE213" s="123">
        <f>IF(AZ213=5,G213,0)</f>
        <v>0</v>
      </c>
      <c r="CZ213" s="123">
        <v>0</v>
      </c>
    </row>
    <row r="214" spans="1:57" ht="12.75">
      <c r="A214" s="163"/>
      <c r="B214" s="164" t="s">
        <v>69</v>
      </c>
      <c r="C214" s="165" t="str">
        <f>CONCATENATE(B194," ",C194)</f>
        <v>713 Izolace tepelné</v>
      </c>
      <c r="D214" s="163"/>
      <c r="E214" s="166"/>
      <c r="F214" s="166"/>
      <c r="G214" s="167">
        <f>SUM(G194:G213)</f>
        <v>0</v>
      </c>
      <c r="O214" s="150">
        <v>4</v>
      </c>
      <c r="BA214" s="168">
        <f>SUM(BA194:BA213)</f>
        <v>0</v>
      </c>
      <c r="BB214" s="168">
        <f>SUM(BB194:BB213)</f>
        <v>0</v>
      </c>
      <c r="BC214" s="168">
        <f>SUM(BC194:BC213)</f>
        <v>0</v>
      </c>
      <c r="BD214" s="168">
        <f>SUM(BD194:BD213)</f>
        <v>0</v>
      </c>
      <c r="BE214" s="168">
        <f>SUM(BE194:BE213)</f>
        <v>0</v>
      </c>
    </row>
    <row r="215" spans="1:15" ht="12.75">
      <c r="A215" s="143" t="s">
        <v>65</v>
      </c>
      <c r="B215" s="144" t="s">
        <v>260</v>
      </c>
      <c r="C215" s="145" t="s">
        <v>261</v>
      </c>
      <c r="D215" s="146"/>
      <c r="E215" s="147"/>
      <c r="F215" s="147"/>
      <c r="G215" s="148"/>
      <c r="H215" s="149"/>
      <c r="I215" s="149"/>
      <c r="O215" s="150">
        <v>1</v>
      </c>
    </row>
    <row r="216" spans="1:104" ht="12.75">
      <c r="A216" s="151">
        <v>45</v>
      </c>
      <c r="B216" s="152" t="s">
        <v>262</v>
      </c>
      <c r="C216" s="153" t="s">
        <v>263</v>
      </c>
      <c r="D216" s="154" t="s">
        <v>210</v>
      </c>
      <c r="E216" s="155">
        <v>1</v>
      </c>
      <c r="F216" s="155">
        <v>0</v>
      </c>
      <c r="G216" s="156">
        <f>E216*F216</f>
        <v>0</v>
      </c>
      <c r="O216" s="150">
        <v>2</v>
      </c>
      <c r="AA216" s="123">
        <v>12</v>
      </c>
      <c r="AB216" s="123">
        <v>0</v>
      </c>
      <c r="AC216" s="123">
        <v>45</v>
      </c>
      <c r="AZ216" s="123">
        <v>2</v>
      </c>
      <c r="BA216" s="123">
        <f>IF(AZ216=1,G216,0)</f>
        <v>0</v>
      </c>
      <c r="BB216" s="123">
        <f>IF(AZ216=2,G216,0)</f>
        <v>0</v>
      </c>
      <c r="BC216" s="123">
        <f>IF(AZ216=3,G216,0)</f>
        <v>0</v>
      </c>
      <c r="BD216" s="123">
        <f>IF(AZ216=4,G216,0)</f>
        <v>0</v>
      </c>
      <c r="BE216" s="123">
        <f>IF(AZ216=5,G216,0)</f>
        <v>0</v>
      </c>
      <c r="CZ216" s="123">
        <v>0</v>
      </c>
    </row>
    <row r="217" spans="1:104" ht="12.75">
      <c r="A217" s="151">
        <v>46</v>
      </c>
      <c r="B217" s="152" t="s">
        <v>264</v>
      </c>
      <c r="C217" s="153" t="s">
        <v>265</v>
      </c>
      <c r="D217" s="154" t="s">
        <v>210</v>
      </c>
      <c r="E217" s="155">
        <v>1</v>
      </c>
      <c r="F217" s="155">
        <v>0</v>
      </c>
      <c r="G217" s="156">
        <f>E217*F217</f>
        <v>0</v>
      </c>
      <c r="O217" s="150">
        <v>2</v>
      </c>
      <c r="AA217" s="123">
        <v>12</v>
      </c>
      <c r="AB217" s="123">
        <v>0</v>
      </c>
      <c r="AC217" s="123">
        <v>46</v>
      </c>
      <c r="AZ217" s="123">
        <v>2</v>
      </c>
      <c r="BA217" s="123">
        <f>IF(AZ217=1,G217,0)</f>
        <v>0</v>
      </c>
      <c r="BB217" s="123">
        <f>IF(AZ217=2,G217,0)</f>
        <v>0</v>
      </c>
      <c r="BC217" s="123">
        <f>IF(AZ217=3,G217,0)</f>
        <v>0</v>
      </c>
      <c r="BD217" s="123">
        <f>IF(AZ217=4,G217,0)</f>
        <v>0</v>
      </c>
      <c r="BE217" s="123">
        <f>IF(AZ217=5,G217,0)</f>
        <v>0</v>
      </c>
      <c r="CZ217" s="123">
        <v>1E-05</v>
      </c>
    </row>
    <row r="218" spans="1:104" ht="12.75">
      <c r="A218" s="151">
        <v>47</v>
      </c>
      <c r="B218" s="152" t="s">
        <v>266</v>
      </c>
      <c r="C218" s="153" t="s">
        <v>267</v>
      </c>
      <c r="D218" s="154" t="s">
        <v>129</v>
      </c>
      <c r="E218" s="155">
        <v>0.2</v>
      </c>
      <c r="F218" s="155">
        <v>0</v>
      </c>
      <c r="G218" s="156">
        <f>E218*F218</f>
        <v>0</v>
      </c>
      <c r="O218" s="150">
        <v>2</v>
      </c>
      <c r="AA218" s="123">
        <v>12</v>
      </c>
      <c r="AB218" s="123">
        <v>0</v>
      </c>
      <c r="AC218" s="123">
        <v>47</v>
      </c>
      <c r="AZ218" s="123">
        <v>2</v>
      </c>
      <c r="BA218" s="123">
        <f>IF(AZ218=1,G218,0)</f>
        <v>0</v>
      </c>
      <c r="BB218" s="123">
        <f>IF(AZ218=2,G218,0)</f>
        <v>0</v>
      </c>
      <c r="BC218" s="123">
        <f>IF(AZ218=3,G218,0)</f>
        <v>0</v>
      </c>
      <c r="BD218" s="123">
        <f>IF(AZ218=4,G218,0)</f>
        <v>0</v>
      </c>
      <c r="BE218" s="123">
        <f>IF(AZ218=5,G218,0)</f>
        <v>0</v>
      </c>
      <c r="CZ218" s="123">
        <v>0.00052</v>
      </c>
    </row>
    <row r="219" spans="1:104" ht="12.75">
      <c r="A219" s="151">
        <v>48</v>
      </c>
      <c r="B219" s="152" t="s">
        <v>268</v>
      </c>
      <c r="C219" s="153" t="s">
        <v>269</v>
      </c>
      <c r="D219" s="154" t="s">
        <v>229</v>
      </c>
      <c r="E219" s="155">
        <v>0.0001</v>
      </c>
      <c r="F219" s="155">
        <v>0</v>
      </c>
      <c r="G219" s="156">
        <f>E219*F219</f>
        <v>0</v>
      </c>
      <c r="O219" s="150">
        <v>2</v>
      </c>
      <c r="AA219" s="123">
        <v>12</v>
      </c>
      <c r="AB219" s="123">
        <v>0</v>
      </c>
      <c r="AC219" s="123">
        <v>48</v>
      </c>
      <c r="AZ219" s="123">
        <v>2</v>
      </c>
      <c r="BA219" s="123">
        <f>IF(AZ219=1,G219,0)</f>
        <v>0</v>
      </c>
      <c r="BB219" s="123">
        <f>IF(AZ219=2,G219,0)</f>
        <v>0</v>
      </c>
      <c r="BC219" s="123">
        <f>IF(AZ219=3,G219,0)</f>
        <v>0</v>
      </c>
      <c r="BD219" s="123">
        <f>IF(AZ219=4,G219,0)</f>
        <v>0</v>
      </c>
      <c r="BE219" s="123">
        <f>IF(AZ219=5,G219,0)</f>
        <v>0</v>
      </c>
      <c r="CZ219" s="123">
        <v>0</v>
      </c>
    </row>
    <row r="220" spans="1:57" ht="12.75">
      <c r="A220" s="163"/>
      <c r="B220" s="164" t="s">
        <v>69</v>
      </c>
      <c r="C220" s="165" t="str">
        <f>CONCATENATE(B215," ",C215)</f>
        <v>722 Vnitřní vodovod</v>
      </c>
      <c r="D220" s="163"/>
      <c r="E220" s="166"/>
      <c r="F220" s="166"/>
      <c r="G220" s="167">
        <f>SUM(G215:G219)</f>
        <v>0</v>
      </c>
      <c r="O220" s="150">
        <v>4</v>
      </c>
      <c r="BA220" s="168">
        <f>SUM(BA215:BA219)</f>
        <v>0</v>
      </c>
      <c r="BB220" s="168">
        <f>SUM(BB215:BB219)</f>
        <v>0</v>
      </c>
      <c r="BC220" s="168">
        <f>SUM(BC215:BC219)</f>
        <v>0</v>
      </c>
      <c r="BD220" s="168">
        <f>SUM(BD215:BD219)</f>
        <v>0</v>
      </c>
      <c r="BE220" s="168">
        <f>SUM(BE215:BE219)</f>
        <v>0</v>
      </c>
    </row>
    <row r="221" spans="1:15" ht="12.75">
      <c r="A221" s="143" t="s">
        <v>65</v>
      </c>
      <c r="B221" s="144" t="s">
        <v>270</v>
      </c>
      <c r="C221" s="145" t="s">
        <v>271</v>
      </c>
      <c r="D221" s="146"/>
      <c r="E221" s="147"/>
      <c r="F221" s="147"/>
      <c r="G221" s="148"/>
      <c r="H221" s="149"/>
      <c r="I221" s="149"/>
      <c r="O221" s="150">
        <v>1</v>
      </c>
    </row>
    <row r="222" spans="1:104" ht="12.75">
      <c r="A222" s="151">
        <v>49</v>
      </c>
      <c r="B222" s="152" t="s">
        <v>272</v>
      </c>
      <c r="C222" s="153" t="s">
        <v>441</v>
      </c>
      <c r="D222" s="154" t="s">
        <v>68</v>
      </c>
      <c r="E222" s="155">
        <v>0</v>
      </c>
      <c r="F222" s="155">
        <v>0</v>
      </c>
      <c r="G222" s="156">
        <f>E222*F222</f>
        <v>0</v>
      </c>
      <c r="O222" s="150">
        <v>2</v>
      </c>
      <c r="AA222" s="123">
        <v>12</v>
      </c>
      <c r="AB222" s="123">
        <v>0</v>
      </c>
      <c r="AC222" s="123">
        <v>49</v>
      </c>
      <c r="AZ222" s="123">
        <v>2</v>
      </c>
      <c r="BA222" s="123">
        <f>IF(AZ222=1,G222,0)</f>
        <v>0</v>
      </c>
      <c r="BB222" s="123">
        <f>IF(AZ222=2,G222,0)</f>
        <v>0</v>
      </c>
      <c r="BC222" s="123">
        <f>IF(AZ222=3,G222,0)</f>
        <v>0</v>
      </c>
      <c r="BD222" s="123">
        <f>IF(AZ222=4,G222,0)</f>
        <v>0</v>
      </c>
      <c r="BE222" s="123">
        <f>IF(AZ222=5,G222,0)</f>
        <v>0</v>
      </c>
      <c r="CZ222" s="123">
        <v>0</v>
      </c>
    </row>
    <row r="223" spans="1:57" ht="12.75">
      <c r="A223" s="163"/>
      <c r="B223" s="164" t="s">
        <v>69</v>
      </c>
      <c r="C223" s="165" t="str">
        <f>CONCATENATE(B221," ",C221)</f>
        <v>730 Ústřední vytápění</v>
      </c>
      <c r="D223" s="163"/>
      <c r="E223" s="166"/>
      <c r="F223" s="166"/>
      <c r="G223" s="167">
        <f>SUM(G221:G222)</f>
        <v>0</v>
      </c>
      <c r="O223" s="150">
        <v>4</v>
      </c>
      <c r="BA223" s="168">
        <f>SUM(BA221:BA222)</f>
        <v>0</v>
      </c>
      <c r="BB223" s="168">
        <f>SUM(BB221:BB222)</f>
        <v>0</v>
      </c>
      <c r="BC223" s="168">
        <f>SUM(BC221:BC222)</f>
        <v>0</v>
      </c>
      <c r="BD223" s="168">
        <f>SUM(BD221:BD222)</f>
        <v>0</v>
      </c>
      <c r="BE223" s="168">
        <f>SUM(BE221:BE222)</f>
        <v>0</v>
      </c>
    </row>
    <row r="224" spans="1:15" ht="12.75">
      <c r="A224" s="143" t="s">
        <v>65</v>
      </c>
      <c r="B224" s="144" t="s">
        <v>273</v>
      </c>
      <c r="C224" s="145" t="s">
        <v>274</v>
      </c>
      <c r="D224" s="146"/>
      <c r="E224" s="147"/>
      <c r="F224" s="147"/>
      <c r="G224" s="148"/>
      <c r="H224" s="149"/>
      <c r="I224" s="149"/>
      <c r="O224" s="150">
        <v>1</v>
      </c>
    </row>
    <row r="225" spans="1:104" ht="12.75">
      <c r="A225" s="151">
        <v>50</v>
      </c>
      <c r="B225" s="152" t="s">
        <v>275</v>
      </c>
      <c r="C225" s="153" t="s">
        <v>276</v>
      </c>
      <c r="D225" s="154" t="s">
        <v>81</v>
      </c>
      <c r="E225" s="155">
        <v>733.59</v>
      </c>
      <c r="F225" s="155">
        <v>0</v>
      </c>
      <c r="G225" s="156">
        <f>E225*F225</f>
        <v>0</v>
      </c>
      <c r="O225" s="150">
        <v>2</v>
      </c>
      <c r="AA225" s="123">
        <v>12</v>
      </c>
      <c r="AB225" s="123">
        <v>0</v>
      </c>
      <c r="AC225" s="123">
        <v>50</v>
      </c>
      <c r="AZ225" s="123">
        <v>2</v>
      </c>
      <c r="BA225" s="123">
        <f>IF(AZ225=1,G225,0)</f>
        <v>0</v>
      </c>
      <c r="BB225" s="123">
        <f>IF(AZ225=2,G225,0)</f>
        <v>0</v>
      </c>
      <c r="BC225" s="123">
        <f>IF(AZ225=3,G225,0)</f>
        <v>0</v>
      </c>
      <c r="BD225" s="123">
        <f>IF(AZ225=4,G225,0)</f>
        <v>0</v>
      </c>
      <c r="BE225" s="123">
        <f>IF(AZ225=5,G225,0)</f>
        <v>0</v>
      </c>
      <c r="CZ225" s="123">
        <v>0</v>
      </c>
    </row>
    <row r="226" spans="1:15" ht="12.75">
      <c r="A226" s="157"/>
      <c r="B226" s="158"/>
      <c r="C226" s="197" t="s">
        <v>237</v>
      </c>
      <c r="D226" s="198"/>
      <c r="E226" s="159">
        <v>733.59</v>
      </c>
      <c r="F226" s="160"/>
      <c r="G226" s="161"/>
      <c r="M226" s="162" t="s">
        <v>237</v>
      </c>
      <c r="O226" s="150"/>
    </row>
    <row r="227" spans="1:57" ht="12.75">
      <c r="A227" s="163"/>
      <c r="B227" s="164" t="s">
        <v>69</v>
      </c>
      <c r="C227" s="165" t="str">
        <f>CONCATENATE(B224," ",C224)</f>
        <v>762 Konstrukce tesařské</v>
      </c>
      <c r="D227" s="163"/>
      <c r="E227" s="166"/>
      <c r="F227" s="166"/>
      <c r="G227" s="167">
        <f>SUM(G224:G226)</f>
        <v>0</v>
      </c>
      <c r="O227" s="150">
        <v>4</v>
      </c>
      <c r="BA227" s="168">
        <f>SUM(BA224:BA226)</f>
        <v>0</v>
      </c>
      <c r="BB227" s="168">
        <f>SUM(BB224:BB226)</f>
        <v>0</v>
      </c>
      <c r="BC227" s="168">
        <f>SUM(BC224:BC226)</f>
        <v>0</v>
      </c>
      <c r="BD227" s="168">
        <f>SUM(BD224:BD226)</f>
        <v>0</v>
      </c>
      <c r="BE227" s="168">
        <f>SUM(BE224:BE226)</f>
        <v>0</v>
      </c>
    </row>
    <row r="228" spans="1:15" ht="12.75">
      <c r="A228" s="143" t="s">
        <v>65</v>
      </c>
      <c r="B228" s="144" t="s">
        <v>277</v>
      </c>
      <c r="C228" s="145" t="s">
        <v>278</v>
      </c>
      <c r="D228" s="146"/>
      <c r="E228" s="147"/>
      <c r="F228" s="147"/>
      <c r="G228" s="148"/>
      <c r="H228" s="149"/>
      <c r="I228" s="149"/>
      <c r="O228" s="150">
        <v>1</v>
      </c>
    </row>
    <row r="229" spans="1:104" ht="22.5">
      <c r="A229" s="151">
        <v>51</v>
      </c>
      <c r="B229" s="152" t="s">
        <v>279</v>
      </c>
      <c r="C229" s="153" t="s">
        <v>280</v>
      </c>
      <c r="D229" s="154" t="s">
        <v>81</v>
      </c>
      <c r="E229" s="155">
        <v>547.56</v>
      </c>
      <c r="F229" s="155">
        <v>0</v>
      </c>
      <c r="G229" s="156">
        <f>E229*F229</f>
        <v>0</v>
      </c>
      <c r="O229" s="150">
        <v>2</v>
      </c>
      <c r="AA229" s="123">
        <v>12</v>
      </c>
      <c r="AB229" s="123">
        <v>0</v>
      </c>
      <c r="AC229" s="123">
        <v>51</v>
      </c>
      <c r="AZ229" s="123">
        <v>2</v>
      </c>
      <c r="BA229" s="123">
        <f>IF(AZ229=1,G229,0)</f>
        <v>0</v>
      </c>
      <c r="BB229" s="123">
        <f>IF(AZ229=2,G229,0)</f>
        <v>0</v>
      </c>
      <c r="BC229" s="123">
        <f>IF(AZ229=3,G229,0)</f>
        <v>0</v>
      </c>
      <c r="BD229" s="123">
        <f>IF(AZ229=4,G229,0)</f>
        <v>0</v>
      </c>
      <c r="BE229" s="123">
        <f>IF(AZ229=5,G229,0)</f>
        <v>0</v>
      </c>
      <c r="CZ229" s="123">
        <v>0</v>
      </c>
    </row>
    <row r="230" spans="1:15" ht="12.75">
      <c r="A230" s="157"/>
      <c r="B230" s="158"/>
      <c r="C230" s="197" t="s">
        <v>204</v>
      </c>
      <c r="D230" s="198"/>
      <c r="E230" s="159">
        <v>281.25</v>
      </c>
      <c r="F230" s="160"/>
      <c r="G230" s="161"/>
      <c r="M230" s="162" t="s">
        <v>204</v>
      </c>
      <c r="O230" s="150"/>
    </row>
    <row r="231" spans="1:15" ht="12.75">
      <c r="A231" s="157"/>
      <c r="B231" s="158"/>
      <c r="C231" s="197" t="s">
        <v>205</v>
      </c>
      <c r="D231" s="198"/>
      <c r="E231" s="159">
        <v>90.43</v>
      </c>
      <c r="F231" s="160"/>
      <c r="G231" s="161"/>
      <c r="M231" s="162" t="s">
        <v>205</v>
      </c>
      <c r="O231" s="150"/>
    </row>
    <row r="232" spans="1:15" ht="12.75">
      <c r="A232" s="157"/>
      <c r="B232" s="158"/>
      <c r="C232" s="197" t="s">
        <v>206</v>
      </c>
      <c r="D232" s="198"/>
      <c r="E232" s="159">
        <v>175.88</v>
      </c>
      <c r="F232" s="160"/>
      <c r="G232" s="161"/>
      <c r="M232" s="162" t="s">
        <v>206</v>
      </c>
      <c r="O232" s="150"/>
    </row>
    <row r="233" spans="1:104" ht="22.5">
      <c r="A233" s="151">
        <v>52</v>
      </c>
      <c r="B233" s="152" t="s">
        <v>281</v>
      </c>
      <c r="C233" s="153" t="s">
        <v>282</v>
      </c>
      <c r="D233" s="154" t="s">
        <v>81</v>
      </c>
      <c r="E233" s="155">
        <v>110.75</v>
      </c>
      <c r="F233" s="155">
        <v>0</v>
      </c>
      <c r="G233" s="156">
        <f>E233*F233</f>
        <v>0</v>
      </c>
      <c r="O233" s="150">
        <v>2</v>
      </c>
      <c r="AA233" s="123">
        <v>12</v>
      </c>
      <c r="AB233" s="123">
        <v>0</v>
      </c>
      <c r="AC233" s="123">
        <v>52</v>
      </c>
      <c r="AZ233" s="123">
        <v>2</v>
      </c>
      <c r="BA233" s="123">
        <f>IF(AZ233=1,G233,0)</f>
        <v>0</v>
      </c>
      <c r="BB233" s="123">
        <f>IF(AZ233=2,G233,0)</f>
        <v>0</v>
      </c>
      <c r="BC233" s="123">
        <f>IF(AZ233=3,G233,0)</f>
        <v>0</v>
      </c>
      <c r="BD233" s="123">
        <f>IF(AZ233=4,G233,0)</f>
        <v>0</v>
      </c>
      <c r="BE233" s="123">
        <f>IF(AZ233=5,G233,0)</f>
        <v>0</v>
      </c>
      <c r="CZ233" s="123">
        <v>0</v>
      </c>
    </row>
    <row r="234" spans="1:15" ht="12.75">
      <c r="A234" s="157"/>
      <c r="B234" s="158"/>
      <c r="C234" s="197" t="s">
        <v>207</v>
      </c>
      <c r="D234" s="198"/>
      <c r="E234" s="159">
        <v>110.75</v>
      </c>
      <c r="F234" s="160"/>
      <c r="G234" s="161"/>
      <c r="M234" s="162" t="s">
        <v>207</v>
      </c>
      <c r="O234" s="150"/>
    </row>
    <row r="235" spans="1:104" ht="22.5">
      <c r="A235" s="151">
        <v>53</v>
      </c>
      <c r="B235" s="152" t="s">
        <v>283</v>
      </c>
      <c r="C235" s="153" t="s">
        <v>284</v>
      </c>
      <c r="D235" s="154" t="s">
        <v>81</v>
      </c>
      <c r="E235" s="155">
        <v>263.0659</v>
      </c>
      <c r="F235" s="155">
        <v>0</v>
      </c>
      <c r="G235" s="156">
        <f>E235*F235</f>
        <v>0</v>
      </c>
      <c r="O235" s="150">
        <v>2</v>
      </c>
      <c r="AA235" s="123">
        <v>12</v>
      </c>
      <c r="AB235" s="123">
        <v>0</v>
      </c>
      <c r="AC235" s="123">
        <v>53</v>
      </c>
      <c r="AZ235" s="123">
        <v>2</v>
      </c>
      <c r="BA235" s="123">
        <f>IF(AZ235=1,G235,0)</f>
        <v>0</v>
      </c>
      <c r="BB235" s="123">
        <f>IF(AZ235=2,G235,0)</f>
        <v>0</v>
      </c>
      <c r="BC235" s="123">
        <f>IF(AZ235=3,G235,0)</f>
        <v>0</v>
      </c>
      <c r="BD235" s="123">
        <f>IF(AZ235=4,G235,0)</f>
        <v>0</v>
      </c>
      <c r="BE235" s="123">
        <f>IF(AZ235=5,G235,0)</f>
        <v>0</v>
      </c>
      <c r="CZ235" s="123">
        <v>0</v>
      </c>
    </row>
    <row r="236" spans="1:15" ht="12.75">
      <c r="A236" s="157"/>
      <c r="B236" s="158"/>
      <c r="C236" s="197" t="s">
        <v>250</v>
      </c>
      <c r="D236" s="198"/>
      <c r="E236" s="159">
        <v>91.7332</v>
      </c>
      <c r="F236" s="160"/>
      <c r="G236" s="161"/>
      <c r="M236" s="162" t="s">
        <v>250</v>
      </c>
      <c r="O236" s="150"/>
    </row>
    <row r="237" spans="1:15" ht="12.75">
      <c r="A237" s="157"/>
      <c r="B237" s="158"/>
      <c r="C237" s="197" t="s">
        <v>251</v>
      </c>
      <c r="D237" s="198"/>
      <c r="E237" s="159">
        <v>141.5167</v>
      </c>
      <c r="F237" s="160"/>
      <c r="G237" s="161"/>
      <c r="M237" s="162" t="s">
        <v>251</v>
      </c>
      <c r="O237" s="150"/>
    </row>
    <row r="238" spans="1:15" ht="12.75">
      <c r="A238" s="157"/>
      <c r="B238" s="158"/>
      <c r="C238" s="197" t="s">
        <v>109</v>
      </c>
      <c r="D238" s="198"/>
      <c r="E238" s="159">
        <v>233.2499</v>
      </c>
      <c r="F238" s="160"/>
      <c r="G238" s="161"/>
      <c r="M238" s="162" t="s">
        <v>109</v>
      </c>
      <c r="O238" s="150"/>
    </row>
    <row r="239" spans="1:15" ht="12.75">
      <c r="A239" s="157"/>
      <c r="B239" s="158"/>
      <c r="C239" s="197" t="s">
        <v>285</v>
      </c>
      <c r="D239" s="198"/>
      <c r="E239" s="159">
        <v>0</v>
      </c>
      <c r="F239" s="160"/>
      <c r="G239" s="161"/>
      <c r="M239" s="162" t="s">
        <v>285</v>
      </c>
      <c r="O239" s="150"/>
    </row>
    <row r="240" spans="1:15" ht="12.75">
      <c r="A240" s="157"/>
      <c r="B240" s="158"/>
      <c r="C240" s="197" t="s">
        <v>286</v>
      </c>
      <c r="D240" s="198"/>
      <c r="E240" s="159">
        <v>36.6</v>
      </c>
      <c r="F240" s="160"/>
      <c r="G240" s="161"/>
      <c r="M240" s="162" t="s">
        <v>286</v>
      </c>
      <c r="O240" s="150"/>
    </row>
    <row r="241" spans="1:15" ht="12.75">
      <c r="A241" s="157"/>
      <c r="B241" s="158"/>
      <c r="C241" s="197" t="s">
        <v>287</v>
      </c>
      <c r="D241" s="198"/>
      <c r="E241" s="159">
        <v>-6.784</v>
      </c>
      <c r="F241" s="160"/>
      <c r="G241" s="161"/>
      <c r="M241" s="162" t="s">
        <v>287</v>
      </c>
      <c r="O241" s="150"/>
    </row>
    <row r="242" spans="1:15" ht="12.75">
      <c r="A242" s="157"/>
      <c r="B242" s="158"/>
      <c r="C242" s="197" t="s">
        <v>109</v>
      </c>
      <c r="D242" s="198"/>
      <c r="E242" s="159">
        <v>29.816</v>
      </c>
      <c r="F242" s="160"/>
      <c r="G242" s="161"/>
      <c r="M242" s="162" t="s">
        <v>109</v>
      </c>
      <c r="O242" s="150"/>
    </row>
    <row r="243" spans="1:104" ht="12.75">
      <c r="A243" s="151">
        <v>54</v>
      </c>
      <c r="B243" s="152" t="s">
        <v>288</v>
      </c>
      <c r="C243" s="153" t="s">
        <v>289</v>
      </c>
      <c r="D243" s="154" t="s">
        <v>81</v>
      </c>
      <c r="E243" s="155">
        <v>24.0097</v>
      </c>
      <c r="F243" s="155">
        <v>0</v>
      </c>
      <c r="G243" s="156">
        <f>E243*F243</f>
        <v>0</v>
      </c>
      <c r="O243" s="150">
        <v>2</v>
      </c>
      <c r="AA243" s="123">
        <v>12</v>
      </c>
      <c r="AB243" s="123">
        <v>0</v>
      </c>
      <c r="AC243" s="123">
        <v>54</v>
      </c>
      <c r="AZ243" s="123">
        <v>2</v>
      </c>
      <c r="BA243" s="123">
        <f>IF(AZ243=1,G243,0)</f>
        <v>0</v>
      </c>
      <c r="BB243" s="123">
        <f>IF(AZ243=2,G243,0)</f>
        <v>0</v>
      </c>
      <c r="BC243" s="123">
        <f>IF(AZ243=3,G243,0)</f>
        <v>0</v>
      </c>
      <c r="BD243" s="123">
        <f>IF(AZ243=4,G243,0)</f>
        <v>0</v>
      </c>
      <c r="BE243" s="123">
        <f>IF(AZ243=5,G243,0)</f>
        <v>0</v>
      </c>
      <c r="CZ243" s="123">
        <v>0</v>
      </c>
    </row>
    <row r="244" spans="1:15" ht="12.75">
      <c r="A244" s="157"/>
      <c r="B244" s="158"/>
      <c r="C244" s="197" t="s">
        <v>252</v>
      </c>
      <c r="D244" s="198"/>
      <c r="E244" s="159">
        <v>24.0097</v>
      </c>
      <c r="F244" s="160"/>
      <c r="G244" s="161"/>
      <c r="M244" s="162" t="s">
        <v>252</v>
      </c>
      <c r="O244" s="150"/>
    </row>
    <row r="245" spans="1:104" ht="12.75">
      <c r="A245" s="151">
        <v>55</v>
      </c>
      <c r="B245" s="152" t="s">
        <v>290</v>
      </c>
      <c r="C245" s="153" t="s">
        <v>291</v>
      </c>
      <c r="D245" s="154" t="s">
        <v>229</v>
      </c>
      <c r="E245" s="155">
        <v>16.2398</v>
      </c>
      <c r="F245" s="155">
        <v>0</v>
      </c>
      <c r="G245" s="156">
        <f>E245*F245</f>
        <v>0</v>
      </c>
      <c r="O245" s="150">
        <v>2</v>
      </c>
      <c r="AA245" s="123">
        <v>12</v>
      </c>
      <c r="AB245" s="123">
        <v>0</v>
      </c>
      <c r="AC245" s="123">
        <v>55</v>
      </c>
      <c r="AZ245" s="123">
        <v>2</v>
      </c>
      <c r="BA245" s="123">
        <f>IF(AZ245=1,G245,0)</f>
        <v>0</v>
      </c>
      <c r="BB245" s="123">
        <f>IF(AZ245=2,G245,0)</f>
        <v>0</v>
      </c>
      <c r="BC245" s="123">
        <f>IF(AZ245=3,G245,0)</f>
        <v>0</v>
      </c>
      <c r="BD245" s="123">
        <f>IF(AZ245=4,G245,0)</f>
        <v>0</v>
      </c>
      <c r="BE245" s="123">
        <f>IF(AZ245=5,G245,0)</f>
        <v>0</v>
      </c>
      <c r="CZ245" s="123">
        <v>0</v>
      </c>
    </row>
    <row r="246" spans="1:57" ht="12.75">
      <c r="A246" s="163"/>
      <c r="B246" s="164" t="s">
        <v>69</v>
      </c>
      <c r="C246" s="165" t="str">
        <f>CONCATENATE(B228," ",C228)</f>
        <v>763 Dřevostavby</v>
      </c>
      <c r="D246" s="163"/>
      <c r="E246" s="166"/>
      <c r="F246" s="166"/>
      <c r="G246" s="167">
        <f>SUM(G228:G245)</f>
        <v>0</v>
      </c>
      <c r="O246" s="150">
        <v>4</v>
      </c>
      <c r="BA246" s="168">
        <f>SUM(BA228:BA245)</f>
        <v>0</v>
      </c>
      <c r="BB246" s="168">
        <f>SUM(BB228:BB245)</f>
        <v>0</v>
      </c>
      <c r="BC246" s="168">
        <f>SUM(BC228:BC245)</f>
        <v>0</v>
      </c>
      <c r="BD246" s="168">
        <f>SUM(BD228:BD245)</f>
        <v>0</v>
      </c>
      <c r="BE246" s="168">
        <f>SUM(BE228:BE245)</f>
        <v>0</v>
      </c>
    </row>
    <row r="247" spans="1:15" ht="12.75">
      <c r="A247" s="143" t="s">
        <v>65</v>
      </c>
      <c r="B247" s="144" t="s">
        <v>292</v>
      </c>
      <c r="C247" s="145" t="s">
        <v>293</v>
      </c>
      <c r="D247" s="146"/>
      <c r="E247" s="147"/>
      <c r="F247" s="147"/>
      <c r="G247" s="148"/>
      <c r="H247" s="149"/>
      <c r="I247" s="149"/>
      <c r="O247" s="150">
        <v>1</v>
      </c>
    </row>
    <row r="248" spans="1:104" ht="12.75">
      <c r="A248" s="151">
        <v>56</v>
      </c>
      <c r="B248" s="152" t="s">
        <v>294</v>
      </c>
      <c r="C248" s="153" t="s">
        <v>295</v>
      </c>
      <c r="D248" s="154" t="s">
        <v>129</v>
      </c>
      <c r="E248" s="155">
        <v>12.41</v>
      </c>
      <c r="F248" s="155">
        <v>0</v>
      </c>
      <c r="G248" s="156">
        <f>E248*F248</f>
        <v>0</v>
      </c>
      <c r="O248" s="150">
        <v>2</v>
      </c>
      <c r="AA248" s="123">
        <v>12</v>
      </c>
      <c r="AB248" s="123">
        <v>0</v>
      </c>
      <c r="AC248" s="123">
        <v>56</v>
      </c>
      <c r="AZ248" s="123">
        <v>2</v>
      </c>
      <c r="BA248" s="123">
        <f>IF(AZ248=1,G248,0)</f>
        <v>0</v>
      </c>
      <c r="BB248" s="123">
        <f>IF(AZ248=2,G248,0)</f>
        <v>0</v>
      </c>
      <c r="BC248" s="123">
        <f>IF(AZ248=3,G248,0)</f>
        <v>0</v>
      </c>
      <c r="BD248" s="123">
        <f>IF(AZ248=4,G248,0)</f>
        <v>0</v>
      </c>
      <c r="BE248" s="123">
        <f>IF(AZ248=5,G248,0)</f>
        <v>0</v>
      </c>
      <c r="CZ248" s="123">
        <v>0</v>
      </c>
    </row>
    <row r="249" spans="1:15" ht="12.75">
      <c r="A249" s="157"/>
      <c r="B249" s="158"/>
      <c r="C249" s="197" t="s">
        <v>296</v>
      </c>
      <c r="D249" s="198"/>
      <c r="E249" s="159">
        <v>2.76</v>
      </c>
      <c r="F249" s="160"/>
      <c r="G249" s="161"/>
      <c r="M249" s="162" t="s">
        <v>296</v>
      </c>
      <c r="O249" s="150"/>
    </row>
    <row r="250" spans="1:15" ht="12.75">
      <c r="A250" s="157"/>
      <c r="B250" s="158"/>
      <c r="C250" s="197" t="s">
        <v>296</v>
      </c>
      <c r="D250" s="198"/>
      <c r="E250" s="159">
        <v>2.76</v>
      </c>
      <c r="F250" s="160"/>
      <c r="G250" s="161"/>
      <c r="M250" s="162" t="s">
        <v>296</v>
      </c>
      <c r="O250" s="150"/>
    </row>
    <row r="251" spans="1:15" ht="12.75">
      <c r="A251" s="157"/>
      <c r="B251" s="158"/>
      <c r="C251" s="197" t="s">
        <v>297</v>
      </c>
      <c r="D251" s="198"/>
      <c r="E251" s="159">
        <v>3.68</v>
      </c>
      <c r="F251" s="160"/>
      <c r="G251" s="161"/>
      <c r="M251" s="162" t="s">
        <v>297</v>
      </c>
      <c r="O251" s="150"/>
    </row>
    <row r="252" spans="1:15" ht="12.75">
      <c r="A252" s="157"/>
      <c r="B252" s="158"/>
      <c r="C252" s="197" t="s">
        <v>298</v>
      </c>
      <c r="D252" s="198"/>
      <c r="E252" s="159">
        <v>3.21</v>
      </c>
      <c r="F252" s="160"/>
      <c r="G252" s="161"/>
      <c r="M252" s="162" t="s">
        <v>298</v>
      </c>
      <c r="O252" s="150"/>
    </row>
    <row r="253" spans="1:104" ht="12.75">
      <c r="A253" s="151">
        <v>57</v>
      </c>
      <c r="B253" s="152" t="s">
        <v>299</v>
      </c>
      <c r="C253" s="153" t="s">
        <v>300</v>
      </c>
      <c r="D253" s="154" t="s">
        <v>129</v>
      </c>
      <c r="E253" s="155">
        <v>27.6</v>
      </c>
      <c r="F253" s="155">
        <v>0</v>
      </c>
      <c r="G253" s="156">
        <f>E253*F253</f>
        <v>0</v>
      </c>
      <c r="O253" s="150">
        <v>2</v>
      </c>
      <c r="AA253" s="123">
        <v>12</v>
      </c>
      <c r="AB253" s="123">
        <v>0</v>
      </c>
      <c r="AC253" s="123">
        <v>57</v>
      </c>
      <c r="AZ253" s="123">
        <v>2</v>
      </c>
      <c r="BA253" s="123">
        <f>IF(AZ253=1,G253,0)</f>
        <v>0</v>
      </c>
      <c r="BB253" s="123">
        <f>IF(AZ253=2,G253,0)</f>
        <v>0</v>
      </c>
      <c r="BC253" s="123">
        <f>IF(AZ253=3,G253,0)</f>
        <v>0</v>
      </c>
      <c r="BD253" s="123">
        <f>IF(AZ253=4,G253,0)</f>
        <v>0</v>
      </c>
      <c r="BE253" s="123">
        <f>IF(AZ253=5,G253,0)</f>
        <v>0</v>
      </c>
      <c r="CZ253" s="123">
        <v>0</v>
      </c>
    </row>
    <row r="254" spans="1:104" ht="12.75">
      <c r="A254" s="151">
        <v>58</v>
      </c>
      <c r="B254" s="152" t="s">
        <v>301</v>
      </c>
      <c r="C254" s="153" t="s">
        <v>302</v>
      </c>
      <c r="D254" s="154" t="s">
        <v>129</v>
      </c>
      <c r="E254" s="155">
        <v>27</v>
      </c>
      <c r="F254" s="155">
        <v>0</v>
      </c>
      <c r="G254" s="156">
        <f>E254*F254</f>
        <v>0</v>
      </c>
      <c r="O254" s="150">
        <v>2</v>
      </c>
      <c r="AA254" s="123">
        <v>12</v>
      </c>
      <c r="AB254" s="123">
        <v>0</v>
      </c>
      <c r="AC254" s="123">
        <v>58</v>
      </c>
      <c r="AZ254" s="123">
        <v>2</v>
      </c>
      <c r="BA254" s="123">
        <f>IF(AZ254=1,G254,0)</f>
        <v>0</v>
      </c>
      <c r="BB254" s="123">
        <f>IF(AZ254=2,G254,0)</f>
        <v>0</v>
      </c>
      <c r="BC254" s="123">
        <f>IF(AZ254=3,G254,0)</f>
        <v>0</v>
      </c>
      <c r="BD254" s="123">
        <f>IF(AZ254=4,G254,0)</f>
        <v>0</v>
      </c>
      <c r="BE254" s="123">
        <f>IF(AZ254=5,G254,0)</f>
        <v>0</v>
      </c>
      <c r="CZ254" s="123">
        <v>0</v>
      </c>
    </row>
    <row r="255" spans="1:15" ht="12.75">
      <c r="A255" s="157"/>
      <c r="B255" s="158"/>
      <c r="C255" s="197" t="s">
        <v>303</v>
      </c>
      <c r="D255" s="198"/>
      <c r="E255" s="159">
        <v>27</v>
      </c>
      <c r="F255" s="160"/>
      <c r="G255" s="161"/>
      <c r="M255" s="162" t="s">
        <v>303</v>
      </c>
      <c r="O255" s="150"/>
    </row>
    <row r="256" spans="1:104" ht="12.75">
      <c r="A256" s="151">
        <v>59</v>
      </c>
      <c r="B256" s="152" t="s">
        <v>304</v>
      </c>
      <c r="C256" s="153" t="s">
        <v>305</v>
      </c>
      <c r="D256" s="154" t="s">
        <v>129</v>
      </c>
      <c r="E256" s="155">
        <v>75.69</v>
      </c>
      <c r="F256" s="155">
        <v>0</v>
      </c>
      <c r="G256" s="156">
        <f>E256*F256</f>
        <v>0</v>
      </c>
      <c r="O256" s="150">
        <v>2</v>
      </c>
      <c r="AA256" s="123">
        <v>12</v>
      </c>
      <c r="AB256" s="123">
        <v>0</v>
      </c>
      <c r="AC256" s="123">
        <v>59</v>
      </c>
      <c r="AZ256" s="123">
        <v>2</v>
      </c>
      <c r="BA256" s="123">
        <f>IF(AZ256=1,G256,0)</f>
        <v>0</v>
      </c>
      <c r="BB256" s="123">
        <f>IF(AZ256=2,G256,0)</f>
        <v>0</v>
      </c>
      <c r="BC256" s="123">
        <f>IF(AZ256=3,G256,0)</f>
        <v>0</v>
      </c>
      <c r="BD256" s="123">
        <f>IF(AZ256=4,G256,0)</f>
        <v>0</v>
      </c>
      <c r="BE256" s="123">
        <f>IF(AZ256=5,G256,0)</f>
        <v>0</v>
      </c>
      <c r="CZ256" s="123">
        <v>0</v>
      </c>
    </row>
    <row r="257" spans="1:15" ht="12.75">
      <c r="A257" s="157"/>
      <c r="B257" s="158"/>
      <c r="C257" s="197" t="s">
        <v>306</v>
      </c>
      <c r="D257" s="198"/>
      <c r="E257" s="159">
        <v>6.44</v>
      </c>
      <c r="F257" s="160"/>
      <c r="G257" s="161"/>
      <c r="M257" s="162" t="s">
        <v>306</v>
      </c>
      <c r="O257" s="150"/>
    </row>
    <row r="258" spans="1:15" ht="12.75">
      <c r="A258" s="157"/>
      <c r="B258" s="158"/>
      <c r="C258" s="197" t="s">
        <v>307</v>
      </c>
      <c r="D258" s="198"/>
      <c r="E258" s="159">
        <v>1.84</v>
      </c>
      <c r="F258" s="160"/>
      <c r="G258" s="161"/>
      <c r="M258" s="162" t="s">
        <v>307</v>
      </c>
      <c r="O258" s="150"/>
    </row>
    <row r="259" spans="1:15" ht="12.75">
      <c r="A259" s="157"/>
      <c r="B259" s="158"/>
      <c r="C259" s="197" t="s">
        <v>308</v>
      </c>
      <c r="D259" s="198"/>
      <c r="E259" s="159">
        <v>59.92</v>
      </c>
      <c r="F259" s="160"/>
      <c r="G259" s="161"/>
      <c r="M259" s="162" t="s">
        <v>308</v>
      </c>
      <c r="O259" s="150"/>
    </row>
    <row r="260" spans="1:15" ht="12.75">
      <c r="A260" s="157"/>
      <c r="B260" s="158"/>
      <c r="C260" s="197" t="s">
        <v>309</v>
      </c>
      <c r="D260" s="198"/>
      <c r="E260" s="159">
        <v>6.42</v>
      </c>
      <c r="F260" s="160"/>
      <c r="G260" s="161"/>
      <c r="M260" s="162" t="s">
        <v>309</v>
      </c>
      <c r="O260" s="150"/>
    </row>
    <row r="261" spans="1:15" ht="12.75">
      <c r="A261" s="157"/>
      <c r="B261" s="158"/>
      <c r="C261" s="197" t="s">
        <v>310</v>
      </c>
      <c r="D261" s="198"/>
      <c r="E261" s="159">
        <v>1.07</v>
      </c>
      <c r="F261" s="160"/>
      <c r="G261" s="161"/>
      <c r="M261" s="162" t="s">
        <v>310</v>
      </c>
      <c r="O261" s="150"/>
    </row>
    <row r="262" spans="1:104" ht="12.75">
      <c r="A262" s="151">
        <v>60</v>
      </c>
      <c r="B262" s="152" t="s">
        <v>311</v>
      </c>
      <c r="C262" s="153" t="s">
        <v>312</v>
      </c>
      <c r="D262" s="154" t="s">
        <v>129</v>
      </c>
      <c r="E262" s="155">
        <v>27.6</v>
      </c>
      <c r="F262" s="155">
        <v>0</v>
      </c>
      <c r="G262" s="156">
        <f>E262*F262</f>
        <v>0</v>
      </c>
      <c r="O262" s="150">
        <v>2</v>
      </c>
      <c r="AA262" s="123">
        <v>12</v>
      </c>
      <c r="AB262" s="123">
        <v>0</v>
      </c>
      <c r="AC262" s="123">
        <v>60</v>
      </c>
      <c r="AZ262" s="123">
        <v>2</v>
      </c>
      <c r="BA262" s="123">
        <f>IF(AZ262=1,G262,0)</f>
        <v>0</v>
      </c>
      <c r="BB262" s="123">
        <f>IF(AZ262=2,G262,0)</f>
        <v>0</v>
      </c>
      <c r="BC262" s="123">
        <f>IF(AZ262=3,G262,0)</f>
        <v>0</v>
      </c>
      <c r="BD262" s="123">
        <f>IF(AZ262=4,G262,0)</f>
        <v>0</v>
      </c>
      <c r="BE262" s="123">
        <f>IF(AZ262=5,G262,0)</f>
        <v>0</v>
      </c>
      <c r="CZ262" s="123">
        <v>0</v>
      </c>
    </row>
    <row r="263" spans="1:104" ht="12.75">
      <c r="A263" s="151">
        <v>61</v>
      </c>
      <c r="B263" s="152" t="s">
        <v>313</v>
      </c>
      <c r="C263" s="153" t="s">
        <v>314</v>
      </c>
      <c r="D263" s="154" t="s">
        <v>129</v>
      </c>
      <c r="E263" s="155">
        <v>27</v>
      </c>
      <c r="F263" s="155">
        <v>0</v>
      </c>
      <c r="G263" s="156">
        <f>E263*F263</f>
        <v>0</v>
      </c>
      <c r="O263" s="150">
        <v>2</v>
      </c>
      <c r="AA263" s="123">
        <v>12</v>
      </c>
      <c r="AB263" s="123">
        <v>0</v>
      </c>
      <c r="AC263" s="123">
        <v>61</v>
      </c>
      <c r="AZ263" s="123">
        <v>2</v>
      </c>
      <c r="BA263" s="123">
        <f>IF(AZ263=1,G263,0)</f>
        <v>0</v>
      </c>
      <c r="BB263" s="123">
        <f>IF(AZ263=2,G263,0)</f>
        <v>0</v>
      </c>
      <c r="BC263" s="123">
        <f>IF(AZ263=3,G263,0)</f>
        <v>0</v>
      </c>
      <c r="BD263" s="123">
        <f>IF(AZ263=4,G263,0)</f>
        <v>0</v>
      </c>
      <c r="BE263" s="123">
        <f>IF(AZ263=5,G263,0)</f>
        <v>0</v>
      </c>
      <c r="CZ263" s="123">
        <v>0</v>
      </c>
    </row>
    <row r="264" spans="1:15" ht="12.75">
      <c r="A264" s="157"/>
      <c r="B264" s="158"/>
      <c r="C264" s="197" t="s">
        <v>303</v>
      </c>
      <c r="D264" s="198"/>
      <c r="E264" s="159">
        <v>27</v>
      </c>
      <c r="F264" s="160"/>
      <c r="G264" s="161"/>
      <c r="M264" s="162" t="s">
        <v>303</v>
      </c>
      <c r="O264" s="150"/>
    </row>
    <row r="265" spans="1:104" ht="12.75">
      <c r="A265" s="151">
        <v>62</v>
      </c>
      <c r="B265" s="152" t="s">
        <v>315</v>
      </c>
      <c r="C265" s="153" t="s">
        <v>316</v>
      </c>
      <c r="D265" s="154" t="s">
        <v>229</v>
      </c>
      <c r="E265" s="155">
        <v>0.67</v>
      </c>
      <c r="F265" s="155">
        <v>0</v>
      </c>
      <c r="G265" s="156">
        <f>E265*F265</f>
        <v>0</v>
      </c>
      <c r="O265" s="150">
        <v>2</v>
      </c>
      <c r="AA265" s="123">
        <v>12</v>
      </c>
      <c r="AB265" s="123">
        <v>0</v>
      </c>
      <c r="AC265" s="123">
        <v>62</v>
      </c>
      <c r="AZ265" s="123">
        <v>2</v>
      </c>
      <c r="BA265" s="123">
        <f>IF(AZ265=1,G265,0)</f>
        <v>0</v>
      </c>
      <c r="BB265" s="123">
        <f>IF(AZ265=2,G265,0)</f>
        <v>0</v>
      </c>
      <c r="BC265" s="123">
        <f>IF(AZ265=3,G265,0)</f>
        <v>0</v>
      </c>
      <c r="BD265" s="123">
        <f>IF(AZ265=4,G265,0)</f>
        <v>0</v>
      </c>
      <c r="BE265" s="123">
        <f>IF(AZ265=5,G265,0)</f>
        <v>0</v>
      </c>
      <c r="CZ265" s="123">
        <v>0</v>
      </c>
    </row>
    <row r="266" spans="1:57" ht="12.75">
      <c r="A266" s="163"/>
      <c r="B266" s="164" t="s">
        <v>69</v>
      </c>
      <c r="C266" s="165" t="str">
        <f>CONCATENATE(B247," ",C247)</f>
        <v>764 Konstrukce klempířské</v>
      </c>
      <c r="D266" s="163"/>
      <c r="E266" s="166"/>
      <c r="F266" s="166"/>
      <c r="G266" s="167">
        <f>SUM(G247:G265)</f>
        <v>0</v>
      </c>
      <c r="O266" s="150">
        <v>4</v>
      </c>
      <c r="BA266" s="168">
        <f>SUM(BA247:BA265)</f>
        <v>0</v>
      </c>
      <c r="BB266" s="168">
        <f>SUM(BB247:BB265)</f>
        <v>0</v>
      </c>
      <c r="BC266" s="168">
        <f>SUM(BC247:BC265)</f>
        <v>0</v>
      </c>
      <c r="BD266" s="168">
        <f>SUM(BD247:BD265)</f>
        <v>0</v>
      </c>
      <c r="BE266" s="168">
        <f>SUM(BE247:BE265)</f>
        <v>0</v>
      </c>
    </row>
    <row r="267" spans="1:15" ht="12.75">
      <c r="A267" s="143" t="s">
        <v>65</v>
      </c>
      <c r="B267" s="144" t="s">
        <v>317</v>
      </c>
      <c r="C267" s="145" t="s">
        <v>318</v>
      </c>
      <c r="D267" s="146"/>
      <c r="E267" s="147"/>
      <c r="F267" s="147"/>
      <c r="G267" s="148"/>
      <c r="H267" s="149"/>
      <c r="I267" s="149"/>
      <c r="O267" s="150">
        <v>1</v>
      </c>
    </row>
    <row r="268" spans="1:104" ht="22.5">
      <c r="A268" s="151">
        <v>63</v>
      </c>
      <c r="B268" s="152" t="s">
        <v>319</v>
      </c>
      <c r="C268" s="153" t="s">
        <v>320</v>
      </c>
      <c r="D268" s="154" t="s">
        <v>210</v>
      </c>
      <c r="E268" s="155">
        <v>71</v>
      </c>
      <c r="F268" s="155">
        <v>0</v>
      </c>
      <c r="G268" s="156">
        <f>E268*F268</f>
        <v>0</v>
      </c>
      <c r="O268" s="150">
        <v>2</v>
      </c>
      <c r="AA268" s="123">
        <v>12</v>
      </c>
      <c r="AB268" s="123">
        <v>0</v>
      </c>
      <c r="AC268" s="123">
        <v>63</v>
      </c>
      <c r="AZ268" s="123">
        <v>2</v>
      </c>
      <c r="BA268" s="123">
        <f>IF(AZ268=1,G268,0)</f>
        <v>0</v>
      </c>
      <c r="BB268" s="123">
        <f>IF(AZ268=2,G268,0)</f>
        <v>0</v>
      </c>
      <c r="BC268" s="123">
        <f>IF(AZ268=3,G268,0)</f>
        <v>0</v>
      </c>
      <c r="BD268" s="123">
        <f>IF(AZ268=4,G268,0)</f>
        <v>0</v>
      </c>
      <c r="BE268" s="123">
        <f>IF(AZ268=5,G268,0)</f>
        <v>0</v>
      </c>
      <c r="CZ268" s="123">
        <v>0.00015</v>
      </c>
    </row>
    <row r="269" spans="1:104" ht="12.75">
      <c r="A269" s="151">
        <v>64</v>
      </c>
      <c r="B269" s="152" t="s">
        <v>321</v>
      </c>
      <c r="C269" s="153" t="s">
        <v>322</v>
      </c>
      <c r="D269" s="154" t="s">
        <v>229</v>
      </c>
      <c r="E269" s="155">
        <v>0.01065</v>
      </c>
      <c r="F269" s="155">
        <v>0</v>
      </c>
      <c r="G269" s="156">
        <f>E269*F269</f>
        <v>0</v>
      </c>
      <c r="O269" s="150">
        <v>2</v>
      </c>
      <c r="AA269" s="123">
        <v>12</v>
      </c>
      <c r="AB269" s="123">
        <v>0</v>
      </c>
      <c r="AC269" s="123">
        <v>64</v>
      </c>
      <c r="AZ269" s="123">
        <v>2</v>
      </c>
      <c r="BA269" s="123">
        <f>IF(AZ269=1,G269,0)</f>
        <v>0</v>
      </c>
      <c r="BB269" s="123">
        <f>IF(AZ269=2,G269,0)</f>
        <v>0</v>
      </c>
      <c r="BC269" s="123">
        <f>IF(AZ269=3,G269,0)</f>
        <v>0</v>
      </c>
      <c r="BD269" s="123">
        <f>IF(AZ269=4,G269,0)</f>
        <v>0</v>
      </c>
      <c r="BE269" s="123">
        <f>IF(AZ269=5,G269,0)</f>
        <v>0</v>
      </c>
      <c r="CZ269" s="123">
        <v>0</v>
      </c>
    </row>
    <row r="270" spans="1:57" ht="12.75">
      <c r="A270" s="163"/>
      <c r="B270" s="164" t="s">
        <v>69</v>
      </c>
      <c r="C270" s="165" t="str">
        <f>CONCATENATE(B267," ",C267)</f>
        <v>766 Konstrukce truhlářské</v>
      </c>
      <c r="D270" s="163"/>
      <c r="E270" s="166"/>
      <c r="F270" s="166"/>
      <c r="G270" s="167">
        <f>SUM(G267:G269)</f>
        <v>0</v>
      </c>
      <c r="O270" s="150">
        <v>4</v>
      </c>
      <c r="BA270" s="168">
        <f>SUM(BA267:BA269)</f>
        <v>0</v>
      </c>
      <c r="BB270" s="168">
        <f>SUM(BB267:BB269)</f>
        <v>0</v>
      </c>
      <c r="BC270" s="168">
        <f>SUM(BC267:BC269)</f>
        <v>0</v>
      </c>
      <c r="BD270" s="168">
        <f>SUM(BD267:BD269)</f>
        <v>0</v>
      </c>
      <c r="BE270" s="168">
        <f>SUM(BE267:BE269)</f>
        <v>0</v>
      </c>
    </row>
    <row r="271" spans="1:15" ht="12.75">
      <c r="A271" s="143" t="s">
        <v>65</v>
      </c>
      <c r="B271" s="144" t="s">
        <v>323</v>
      </c>
      <c r="C271" s="145" t="s">
        <v>324</v>
      </c>
      <c r="D271" s="146"/>
      <c r="E271" s="147"/>
      <c r="F271" s="147"/>
      <c r="G271" s="148"/>
      <c r="H271" s="149"/>
      <c r="I271" s="149"/>
      <c r="O271" s="150">
        <v>1</v>
      </c>
    </row>
    <row r="272" spans="1:104" ht="12.75">
      <c r="A272" s="151">
        <v>65</v>
      </c>
      <c r="B272" s="152" t="s">
        <v>325</v>
      </c>
      <c r="C272" s="153" t="s">
        <v>326</v>
      </c>
      <c r="D272" s="154" t="s">
        <v>210</v>
      </c>
      <c r="E272" s="155">
        <v>2</v>
      </c>
      <c r="F272" s="155">
        <v>0</v>
      </c>
      <c r="G272" s="156">
        <f>E272*F272</f>
        <v>0</v>
      </c>
      <c r="O272" s="150">
        <v>2</v>
      </c>
      <c r="AA272" s="123">
        <v>12</v>
      </c>
      <c r="AB272" s="123">
        <v>0</v>
      </c>
      <c r="AC272" s="123">
        <v>65</v>
      </c>
      <c r="AZ272" s="123">
        <v>2</v>
      </c>
      <c r="BA272" s="123">
        <f>IF(AZ272=1,G272,0)</f>
        <v>0</v>
      </c>
      <c r="BB272" s="123">
        <f>IF(AZ272=2,G272,0)</f>
        <v>0</v>
      </c>
      <c r="BC272" s="123">
        <f>IF(AZ272=3,G272,0)</f>
        <v>0</v>
      </c>
      <c r="BD272" s="123">
        <f>IF(AZ272=4,G272,0)</f>
        <v>0</v>
      </c>
      <c r="BE272" s="123">
        <f>IF(AZ272=5,G272,0)</f>
        <v>0</v>
      </c>
      <c r="CZ272" s="123">
        <v>0</v>
      </c>
    </row>
    <row r="273" spans="1:104" ht="12.75">
      <c r="A273" s="151">
        <v>66</v>
      </c>
      <c r="B273" s="152" t="s">
        <v>327</v>
      </c>
      <c r="C273" s="153" t="s">
        <v>328</v>
      </c>
      <c r="D273" s="154" t="s">
        <v>81</v>
      </c>
      <c r="E273" s="155">
        <v>4.8589</v>
      </c>
      <c r="F273" s="155">
        <v>0</v>
      </c>
      <c r="G273" s="156">
        <f>E273*F273</f>
        <v>0</v>
      </c>
      <c r="O273" s="150">
        <v>2</v>
      </c>
      <c r="AA273" s="123">
        <v>12</v>
      </c>
      <c r="AB273" s="123">
        <v>0</v>
      </c>
      <c r="AC273" s="123">
        <v>66</v>
      </c>
      <c r="AZ273" s="123">
        <v>2</v>
      </c>
      <c r="BA273" s="123">
        <f>IF(AZ273=1,G273,0)</f>
        <v>0</v>
      </c>
      <c r="BB273" s="123">
        <f>IF(AZ273=2,G273,0)</f>
        <v>0</v>
      </c>
      <c r="BC273" s="123">
        <f>IF(AZ273=3,G273,0)</f>
        <v>0</v>
      </c>
      <c r="BD273" s="123">
        <f>IF(AZ273=4,G273,0)</f>
        <v>0</v>
      </c>
      <c r="BE273" s="123">
        <f>IF(AZ273=5,G273,0)</f>
        <v>0</v>
      </c>
      <c r="CZ273" s="123">
        <v>0</v>
      </c>
    </row>
    <row r="274" spans="1:15" ht="12.75">
      <c r="A274" s="157"/>
      <c r="B274" s="158"/>
      <c r="C274" s="197" t="s">
        <v>329</v>
      </c>
      <c r="D274" s="198"/>
      <c r="E274" s="159">
        <v>1.7613</v>
      </c>
      <c r="F274" s="160"/>
      <c r="G274" s="161"/>
      <c r="M274" s="162" t="s">
        <v>329</v>
      </c>
      <c r="O274" s="150"/>
    </row>
    <row r="275" spans="1:15" ht="12.75">
      <c r="A275" s="157"/>
      <c r="B275" s="158"/>
      <c r="C275" s="197" t="s">
        <v>330</v>
      </c>
      <c r="D275" s="198"/>
      <c r="E275" s="159">
        <v>3.0976</v>
      </c>
      <c r="F275" s="160"/>
      <c r="G275" s="161"/>
      <c r="M275" s="162" t="s">
        <v>330</v>
      </c>
      <c r="O275" s="150"/>
    </row>
    <row r="276" spans="1:57" ht="12.75">
      <c r="A276" s="163"/>
      <c r="B276" s="164" t="s">
        <v>69</v>
      </c>
      <c r="C276" s="165" t="str">
        <f>CONCATENATE(B271," ",C271)</f>
        <v>767 Konstrukce zámečnické</v>
      </c>
      <c r="D276" s="163"/>
      <c r="E276" s="166"/>
      <c r="F276" s="166"/>
      <c r="G276" s="167">
        <f>SUM(G271:G275)</f>
        <v>0</v>
      </c>
      <c r="O276" s="150">
        <v>4</v>
      </c>
      <c r="BA276" s="168">
        <f>SUM(BA271:BA275)</f>
        <v>0</v>
      </c>
      <c r="BB276" s="168">
        <f>SUM(BB271:BB275)</f>
        <v>0</v>
      </c>
      <c r="BC276" s="168">
        <f>SUM(BC271:BC275)</f>
        <v>0</v>
      </c>
      <c r="BD276" s="168">
        <f>SUM(BD271:BD275)</f>
        <v>0</v>
      </c>
      <c r="BE276" s="168">
        <f>SUM(BE271:BE275)</f>
        <v>0</v>
      </c>
    </row>
    <row r="277" spans="1:15" ht="12.75">
      <c r="A277" s="143" t="s">
        <v>65</v>
      </c>
      <c r="B277" s="144" t="s">
        <v>331</v>
      </c>
      <c r="C277" s="145" t="s">
        <v>332</v>
      </c>
      <c r="D277" s="146"/>
      <c r="E277" s="147"/>
      <c r="F277" s="147"/>
      <c r="G277" s="148"/>
      <c r="H277" s="149"/>
      <c r="I277" s="149"/>
      <c r="O277" s="150">
        <v>1</v>
      </c>
    </row>
    <row r="278" spans="1:104" ht="12.75">
      <c r="A278" s="151">
        <v>67</v>
      </c>
      <c r="B278" s="152" t="s">
        <v>333</v>
      </c>
      <c r="C278" s="153" t="s">
        <v>334</v>
      </c>
      <c r="D278" s="154" t="s">
        <v>210</v>
      </c>
      <c r="E278" s="155">
        <v>9</v>
      </c>
      <c r="F278" s="155">
        <v>0</v>
      </c>
      <c r="G278" s="156">
        <f>E278*F278</f>
        <v>0</v>
      </c>
      <c r="O278" s="150">
        <v>2</v>
      </c>
      <c r="AA278" s="123">
        <v>12</v>
      </c>
      <c r="AB278" s="123">
        <v>0</v>
      </c>
      <c r="AC278" s="123">
        <v>67</v>
      </c>
      <c r="AZ278" s="123">
        <v>2</v>
      </c>
      <c r="BA278" s="123">
        <f>IF(AZ278=1,G278,0)</f>
        <v>0</v>
      </c>
      <c r="BB278" s="123">
        <f>IF(AZ278=2,G278,0)</f>
        <v>0</v>
      </c>
      <c r="BC278" s="123">
        <f>IF(AZ278=3,G278,0)</f>
        <v>0</v>
      </c>
      <c r="BD278" s="123">
        <f>IF(AZ278=4,G278,0)</f>
        <v>0</v>
      </c>
      <c r="BE278" s="123">
        <f>IF(AZ278=5,G278,0)</f>
        <v>0</v>
      </c>
      <c r="CZ278" s="123">
        <v>0</v>
      </c>
    </row>
    <row r="279" spans="1:15" ht="12.75">
      <c r="A279" s="157"/>
      <c r="B279" s="158"/>
      <c r="C279" s="197" t="s">
        <v>335</v>
      </c>
      <c r="D279" s="198"/>
      <c r="E279" s="159">
        <v>9</v>
      </c>
      <c r="F279" s="160"/>
      <c r="G279" s="161"/>
      <c r="M279" s="162" t="s">
        <v>335</v>
      </c>
      <c r="O279" s="150"/>
    </row>
    <row r="280" spans="1:104" ht="12.75">
      <c r="A280" s="151">
        <v>68</v>
      </c>
      <c r="B280" s="152" t="s">
        <v>336</v>
      </c>
      <c r="C280" s="153" t="s">
        <v>337</v>
      </c>
      <c r="D280" s="154" t="s">
        <v>210</v>
      </c>
      <c r="E280" s="155">
        <v>63</v>
      </c>
      <c r="F280" s="155">
        <v>0</v>
      </c>
      <c r="G280" s="156">
        <f>E280*F280</f>
        <v>0</v>
      </c>
      <c r="O280" s="150">
        <v>2</v>
      </c>
      <c r="AA280" s="123">
        <v>12</v>
      </c>
      <c r="AB280" s="123">
        <v>0</v>
      </c>
      <c r="AC280" s="123">
        <v>68</v>
      </c>
      <c r="AZ280" s="123">
        <v>2</v>
      </c>
      <c r="BA280" s="123">
        <f>IF(AZ280=1,G280,0)</f>
        <v>0</v>
      </c>
      <c r="BB280" s="123">
        <f>IF(AZ280=2,G280,0)</f>
        <v>0</v>
      </c>
      <c r="BC280" s="123">
        <f>IF(AZ280=3,G280,0)</f>
        <v>0</v>
      </c>
      <c r="BD280" s="123">
        <f>IF(AZ280=4,G280,0)</f>
        <v>0</v>
      </c>
      <c r="BE280" s="123">
        <f>IF(AZ280=5,G280,0)</f>
        <v>0</v>
      </c>
      <c r="CZ280" s="123">
        <v>0</v>
      </c>
    </row>
    <row r="281" spans="1:15" ht="12.75">
      <c r="A281" s="157"/>
      <c r="B281" s="158"/>
      <c r="C281" s="197" t="s">
        <v>338</v>
      </c>
      <c r="D281" s="198"/>
      <c r="E281" s="159">
        <v>63</v>
      </c>
      <c r="F281" s="160"/>
      <c r="G281" s="161"/>
      <c r="M281" s="162" t="s">
        <v>338</v>
      </c>
      <c r="O281" s="150"/>
    </row>
    <row r="282" spans="1:104" ht="12.75">
      <c r="A282" s="151">
        <v>69</v>
      </c>
      <c r="B282" s="152" t="s">
        <v>339</v>
      </c>
      <c r="C282" s="153" t="s">
        <v>340</v>
      </c>
      <c r="D282" s="154" t="s">
        <v>129</v>
      </c>
      <c r="E282" s="155">
        <v>375.02</v>
      </c>
      <c r="F282" s="155">
        <v>0</v>
      </c>
      <c r="G282" s="156">
        <f>E282*F282</f>
        <v>0</v>
      </c>
      <c r="O282" s="150">
        <v>2</v>
      </c>
      <c r="AA282" s="123">
        <v>12</v>
      </c>
      <c r="AB282" s="123">
        <v>0</v>
      </c>
      <c r="AC282" s="123">
        <v>69</v>
      </c>
      <c r="AZ282" s="123">
        <v>2</v>
      </c>
      <c r="BA282" s="123">
        <f>IF(AZ282=1,G282,0)</f>
        <v>0</v>
      </c>
      <c r="BB282" s="123">
        <f>IF(AZ282=2,G282,0)</f>
        <v>0</v>
      </c>
      <c r="BC282" s="123">
        <f>IF(AZ282=3,G282,0)</f>
        <v>0</v>
      </c>
      <c r="BD282" s="123">
        <f>IF(AZ282=4,G282,0)</f>
        <v>0</v>
      </c>
      <c r="BE282" s="123">
        <f>IF(AZ282=5,G282,0)</f>
        <v>0</v>
      </c>
      <c r="CZ282" s="123">
        <v>0</v>
      </c>
    </row>
    <row r="283" spans="1:15" ht="12.75">
      <c r="A283" s="157"/>
      <c r="B283" s="158"/>
      <c r="C283" s="197" t="s">
        <v>341</v>
      </c>
      <c r="D283" s="198"/>
      <c r="E283" s="159">
        <v>13.92</v>
      </c>
      <c r="F283" s="160"/>
      <c r="G283" s="161"/>
      <c r="M283" s="162" t="s">
        <v>341</v>
      </c>
      <c r="O283" s="150"/>
    </row>
    <row r="284" spans="1:15" ht="12.75">
      <c r="A284" s="157"/>
      <c r="B284" s="158"/>
      <c r="C284" s="197" t="s">
        <v>342</v>
      </c>
      <c r="D284" s="198"/>
      <c r="E284" s="159">
        <v>10.56</v>
      </c>
      <c r="F284" s="160"/>
      <c r="G284" s="161"/>
      <c r="M284" s="162" t="s">
        <v>342</v>
      </c>
      <c r="O284" s="150"/>
    </row>
    <row r="285" spans="1:15" ht="12.75">
      <c r="A285" s="157"/>
      <c r="B285" s="158"/>
      <c r="C285" s="197" t="s">
        <v>343</v>
      </c>
      <c r="D285" s="198"/>
      <c r="E285" s="159">
        <v>316.96</v>
      </c>
      <c r="F285" s="160"/>
      <c r="G285" s="161"/>
      <c r="M285" s="162" t="s">
        <v>343</v>
      </c>
      <c r="O285" s="150"/>
    </row>
    <row r="286" spans="1:15" ht="12.75">
      <c r="A286" s="157"/>
      <c r="B286" s="158"/>
      <c r="C286" s="197" t="s">
        <v>344</v>
      </c>
      <c r="D286" s="198"/>
      <c r="E286" s="159">
        <v>19.2</v>
      </c>
      <c r="F286" s="160"/>
      <c r="G286" s="161"/>
      <c r="M286" s="162" t="s">
        <v>344</v>
      </c>
      <c r="O286" s="150"/>
    </row>
    <row r="287" spans="1:15" ht="12.75">
      <c r="A287" s="157"/>
      <c r="B287" s="158"/>
      <c r="C287" s="197" t="s">
        <v>345</v>
      </c>
      <c r="D287" s="198"/>
      <c r="E287" s="159">
        <v>3.82</v>
      </c>
      <c r="F287" s="160"/>
      <c r="G287" s="161"/>
      <c r="M287" s="162" t="s">
        <v>345</v>
      </c>
      <c r="O287" s="150"/>
    </row>
    <row r="288" spans="1:15" ht="12.75">
      <c r="A288" s="157"/>
      <c r="B288" s="158"/>
      <c r="C288" s="197" t="s">
        <v>346</v>
      </c>
      <c r="D288" s="198"/>
      <c r="E288" s="159">
        <v>10.56</v>
      </c>
      <c r="F288" s="160"/>
      <c r="G288" s="161"/>
      <c r="M288" s="162" t="s">
        <v>346</v>
      </c>
      <c r="O288" s="150"/>
    </row>
    <row r="289" spans="1:104" ht="12.75">
      <c r="A289" s="151">
        <v>70</v>
      </c>
      <c r="B289" s="152" t="s">
        <v>347</v>
      </c>
      <c r="C289" s="153" t="s">
        <v>348</v>
      </c>
      <c r="D289" s="154" t="s">
        <v>129</v>
      </c>
      <c r="E289" s="155">
        <v>48.46</v>
      </c>
      <c r="F289" s="155">
        <v>0</v>
      </c>
      <c r="G289" s="156">
        <f>E289*F289</f>
        <v>0</v>
      </c>
      <c r="O289" s="150">
        <v>2</v>
      </c>
      <c r="AA289" s="123">
        <v>12</v>
      </c>
      <c r="AB289" s="123">
        <v>0</v>
      </c>
      <c r="AC289" s="123">
        <v>70</v>
      </c>
      <c r="AZ289" s="123">
        <v>2</v>
      </c>
      <c r="BA289" s="123">
        <f>IF(AZ289=1,G289,0)</f>
        <v>0</v>
      </c>
      <c r="BB289" s="123">
        <f>IF(AZ289=2,G289,0)</f>
        <v>0</v>
      </c>
      <c r="BC289" s="123">
        <f>IF(AZ289=3,G289,0)</f>
        <v>0</v>
      </c>
      <c r="BD289" s="123">
        <f>IF(AZ289=4,G289,0)</f>
        <v>0</v>
      </c>
      <c r="BE289" s="123">
        <f>IF(AZ289=5,G289,0)</f>
        <v>0</v>
      </c>
      <c r="CZ289" s="123">
        <v>0</v>
      </c>
    </row>
    <row r="290" spans="1:15" ht="12.75">
      <c r="A290" s="157"/>
      <c r="B290" s="158"/>
      <c r="C290" s="197" t="s">
        <v>349</v>
      </c>
      <c r="D290" s="198"/>
      <c r="E290" s="159">
        <v>22.2</v>
      </c>
      <c r="F290" s="160"/>
      <c r="G290" s="161"/>
      <c r="M290" s="162" t="s">
        <v>349</v>
      </c>
      <c r="O290" s="150"/>
    </row>
    <row r="291" spans="1:15" ht="12.75">
      <c r="A291" s="157"/>
      <c r="B291" s="158"/>
      <c r="C291" s="197" t="s">
        <v>350</v>
      </c>
      <c r="D291" s="198"/>
      <c r="E291" s="159">
        <v>18.6</v>
      </c>
      <c r="F291" s="160"/>
      <c r="G291" s="161"/>
      <c r="M291" s="162" t="s">
        <v>350</v>
      </c>
      <c r="O291" s="150"/>
    </row>
    <row r="292" spans="1:15" ht="12.75">
      <c r="A292" s="157"/>
      <c r="B292" s="158"/>
      <c r="C292" s="197" t="s">
        <v>351</v>
      </c>
      <c r="D292" s="198"/>
      <c r="E292" s="159">
        <v>7.66</v>
      </c>
      <c r="F292" s="160"/>
      <c r="G292" s="161"/>
      <c r="M292" s="162" t="s">
        <v>351</v>
      </c>
      <c r="O292" s="150"/>
    </row>
    <row r="293" spans="1:104" ht="12.75">
      <c r="A293" s="151">
        <v>71</v>
      </c>
      <c r="B293" s="152" t="s">
        <v>352</v>
      </c>
      <c r="C293" s="153" t="s">
        <v>353</v>
      </c>
      <c r="D293" s="154" t="s">
        <v>129</v>
      </c>
      <c r="E293" s="155">
        <v>75.69</v>
      </c>
      <c r="F293" s="155">
        <v>0</v>
      </c>
      <c r="G293" s="156">
        <f>E293*F293</f>
        <v>0</v>
      </c>
      <c r="O293" s="150">
        <v>2</v>
      </c>
      <c r="AA293" s="123">
        <v>12</v>
      </c>
      <c r="AB293" s="123">
        <v>1</v>
      </c>
      <c r="AC293" s="123">
        <v>71</v>
      </c>
      <c r="AZ293" s="123">
        <v>2</v>
      </c>
      <c r="BA293" s="123">
        <f>IF(AZ293=1,G293,0)</f>
        <v>0</v>
      </c>
      <c r="BB293" s="123">
        <f>IF(AZ293=2,G293,0)</f>
        <v>0</v>
      </c>
      <c r="BC293" s="123">
        <f>IF(AZ293=3,G293,0)</f>
        <v>0</v>
      </c>
      <c r="BD293" s="123">
        <f>IF(AZ293=4,G293,0)</f>
        <v>0</v>
      </c>
      <c r="BE293" s="123">
        <f>IF(AZ293=5,G293,0)</f>
        <v>0</v>
      </c>
      <c r="CZ293" s="123">
        <v>0</v>
      </c>
    </row>
    <row r="294" spans="1:15" ht="12.75">
      <c r="A294" s="157"/>
      <c r="B294" s="158"/>
      <c r="C294" s="197" t="s">
        <v>297</v>
      </c>
      <c r="D294" s="198"/>
      <c r="E294" s="159">
        <v>3.68</v>
      </c>
      <c r="F294" s="160"/>
      <c r="G294" s="161"/>
      <c r="M294" s="162" t="s">
        <v>297</v>
      </c>
      <c r="O294" s="150"/>
    </row>
    <row r="295" spans="1:15" ht="12.75">
      <c r="A295" s="157"/>
      <c r="B295" s="158"/>
      <c r="C295" s="197" t="s">
        <v>307</v>
      </c>
      <c r="D295" s="198"/>
      <c r="E295" s="159">
        <v>1.84</v>
      </c>
      <c r="F295" s="160"/>
      <c r="G295" s="161"/>
      <c r="M295" s="162" t="s">
        <v>307</v>
      </c>
      <c r="O295" s="150"/>
    </row>
    <row r="296" spans="1:15" ht="12.75">
      <c r="A296" s="157"/>
      <c r="B296" s="158"/>
      <c r="C296" s="197" t="s">
        <v>308</v>
      </c>
      <c r="D296" s="198"/>
      <c r="E296" s="159">
        <v>59.92</v>
      </c>
      <c r="F296" s="160"/>
      <c r="G296" s="161"/>
      <c r="M296" s="162" t="s">
        <v>308</v>
      </c>
      <c r="O296" s="150"/>
    </row>
    <row r="297" spans="1:15" ht="12.75">
      <c r="A297" s="157"/>
      <c r="B297" s="158"/>
      <c r="C297" s="197" t="s">
        <v>309</v>
      </c>
      <c r="D297" s="198"/>
      <c r="E297" s="159">
        <v>6.42</v>
      </c>
      <c r="F297" s="160"/>
      <c r="G297" s="161"/>
      <c r="M297" s="162" t="s">
        <v>309</v>
      </c>
      <c r="O297" s="150"/>
    </row>
    <row r="298" spans="1:15" ht="12.75">
      <c r="A298" s="157"/>
      <c r="B298" s="158"/>
      <c r="C298" s="197" t="s">
        <v>310</v>
      </c>
      <c r="D298" s="198"/>
      <c r="E298" s="159">
        <v>1.07</v>
      </c>
      <c r="F298" s="160"/>
      <c r="G298" s="161"/>
      <c r="M298" s="162" t="s">
        <v>310</v>
      </c>
      <c r="O298" s="150"/>
    </row>
    <row r="299" spans="1:15" ht="12.75">
      <c r="A299" s="157"/>
      <c r="B299" s="158"/>
      <c r="C299" s="197" t="s">
        <v>296</v>
      </c>
      <c r="D299" s="198"/>
      <c r="E299" s="159">
        <v>2.76</v>
      </c>
      <c r="F299" s="160"/>
      <c r="G299" s="161"/>
      <c r="M299" s="162" t="s">
        <v>296</v>
      </c>
      <c r="O299" s="150"/>
    </row>
    <row r="300" spans="1:104" ht="22.5">
      <c r="A300" s="151">
        <v>72</v>
      </c>
      <c r="B300" s="152" t="s">
        <v>354</v>
      </c>
      <c r="C300" s="153" t="s">
        <v>355</v>
      </c>
      <c r="D300" s="154" t="s">
        <v>210</v>
      </c>
      <c r="E300" s="155">
        <v>4</v>
      </c>
      <c r="F300" s="155">
        <v>0</v>
      </c>
      <c r="G300" s="156">
        <f aca="true" t="shared" si="0" ref="G300:G308">E300*F300</f>
        <v>0</v>
      </c>
      <c r="O300" s="150">
        <v>2</v>
      </c>
      <c r="AA300" s="123">
        <v>12</v>
      </c>
      <c r="AB300" s="123">
        <v>1</v>
      </c>
      <c r="AC300" s="123">
        <v>72</v>
      </c>
      <c r="AZ300" s="123">
        <v>2</v>
      </c>
      <c r="BA300" s="123">
        <f aca="true" t="shared" si="1" ref="BA300:BA308">IF(AZ300=1,G300,0)</f>
        <v>0</v>
      </c>
      <c r="BB300" s="123">
        <f aca="true" t="shared" si="2" ref="BB300:BB308">IF(AZ300=2,G300,0)</f>
        <v>0</v>
      </c>
      <c r="BC300" s="123">
        <f aca="true" t="shared" si="3" ref="BC300:BC308">IF(AZ300=3,G300,0)</f>
        <v>0</v>
      </c>
      <c r="BD300" s="123">
        <f aca="true" t="shared" si="4" ref="BD300:BD308">IF(AZ300=4,G300,0)</f>
        <v>0</v>
      </c>
      <c r="BE300" s="123">
        <f aca="true" t="shared" si="5" ref="BE300:BE308">IF(AZ300=5,G300,0)</f>
        <v>0</v>
      </c>
      <c r="CZ300" s="123">
        <v>0</v>
      </c>
    </row>
    <row r="301" spans="1:104" ht="22.5">
      <c r="A301" s="151">
        <v>73</v>
      </c>
      <c r="B301" s="152" t="s">
        <v>356</v>
      </c>
      <c r="C301" s="153" t="s">
        <v>357</v>
      </c>
      <c r="D301" s="154" t="s">
        <v>210</v>
      </c>
      <c r="E301" s="155">
        <v>2</v>
      </c>
      <c r="F301" s="155">
        <v>0</v>
      </c>
      <c r="G301" s="156">
        <f t="shared" si="0"/>
        <v>0</v>
      </c>
      <c r="O301" s="150">
        <v>2</v>
      </c>
      <c r="AA301" s="123">
        <v>12</v>
      </c>
      <c r="AB301" s="123">
        <v>1</v>
      </c>
      <c r="AC301" s="123">
        <v>73</v>
      </c>
      <c r="AZ301" s="123">
        <v>2</v>
      </c>
      <c r="BA301" s="123">
        <f t="shared" si="1"/>
        <v>0</v>
      </c>
      <c r="BB301" s="123">
        <f t="shared" si="2"/>
        <v>0</v>
      </c>
      <c r="BC301" s="123">
        <f t="shared" si="3"/>
        <v>0</v>
      </c>
      <c r="BD301" s="123">
        <f t="shared" si="4"/>
        <v>0</v>
      </c>
      <c r="BE301" s="123">
        <f t="shared" si="5"/>
        <v>0</v>
      </c>
      <c r="CZ301" s="123">
        <v>0</v>
      </c>
    </row>
    <row r="302" spans="1:104" ht="22.5">
      <c r="A302" s="151">
        <v>74</v>
      </c>
      <c r="B302" s="152" t="s">
        <v>358</v>
      </c>
      <c r="C302" s="153" t="s">
        <v>359</v>
      </c>
      <c r="D302" s="154" t="s">
        <v>210</v>
      </c>
      <c r="E302" s="155">
        <v>56</v>
      </c>
      <c r="F302" s="155">
        <v>0</v>
      </c>
      <c r="G302" s="156">
        <f t="shared" si="0"/>
        <v>0</v>
      </c>
      <c r="O302" s="150">
        <v>2</v>
      </c>
      <c r="AA302" s="123">
        <v>12</v>
      </c>
      <c r="AB302" s="123">
        <v>1</v>
      </c>
      <c r="AC302" s="123">
        <v>74</v>
      </c>
      <c r="AZ302" s="123">
        <v>2</v>
      </c>
      <c r="BA302" s="123">
        <f t="shared" si="1"/>
        <v>0</v>
      </c>
      <c r="BB302" s="123">
        <f t="shared" si="2"/>
        <v>0</v>
      </c>
      <c r="BC302" s="123">
        <f t="shared" si="3"/>
        <v>0</v>
      </c>
      <c r="BD302" s="123">
        <f t="shared" si="4"/>
        <v>0</v>
      </c>
      <c r="BE302" s="123">
        <f t="shared" si="5"/>
        <v>0</v>
      </c>
      <c r="CZ302" s="123">
        <v>0</v>
      </c>
    </row>
    <row r="303" spans="1:104" ht="22.5">
      <c r="A303" s="151">
        <v>75</v>
      </c>
      <c r="B303" s="152" t="s">
        <v>360</v>
      </c>
      <c r="C303" s="153" t="s">
        <v>361</v>
      </c>
      <c r="D303" s="154" t="s">
        <v>210</v>
      </c>
      <c r="E303" s="155">
        <v>6</v>
      </c>
      <c r="F303" s="155">
        <v>0</v>
      </c>
      <c r="G303" s="156">
        <f t="shared" si="0"/>
        <v>0</v>
      </c>
      <c r="O303" s="150">
        <v>2</v>
      </c>
      <c r="AA303" s="123">
        <v>12</v>
      </c>
      <c r="AB303" s="123">
        <v>1</v>
      </c>
      <c r="AC303" s="123">
        <v>75</v>
      </c>
      <c r="AZ303" s="123">
        <v>2</v>
      </c>
      <c r="BA303" s="123">
        <f t="shared" si="1"/>
        <v>0</v>
      </c>
      <c r="BB303" s="123">
        <f t="shared" si="2"/>
        <v>0</v>
      </c>
      <c r="BC303" s="123">
        <f t="shared" si="3"/>
        <v>0</v>
      </c>
      <c r="BD303" s="123">
        <f t="shared" si="4"/>
        <v>0</v>
      </c>
      <c r="BE303" s="123">
        <f t="shared" si="5"/>
        <v>0</v>
      </c>
      <c r="CZ303" s="123">
        <v>0</v>
      </c>
    </row>
    <row r="304" spans="1:104" ht="22.5">
      <c r="A304" s="151">
        <v>76</v>
      </c>
      <c r="B304" s="152" t="s">
        <v>362</v>
      </c>
      <c r="C304" s="153" t="s">
        <v>363</v>
      </c>
      <c r="D304" s="154" t="s">
        <v>210</v>
      </c>
      <c r="E304" s="155">
        <v>1</v>
      </c>
      <c r="F304" s="155">
        <v>0</v>
      </c>
      <c r="G304" s="156">
        <f t="shared" si="0"/>
        <v>0</v>
      </c>
      <c r="O304" s="150">
        <v>2</v>
      </c>
      <c r="AA304" s="123">
        <v>12</v>
      </c>
      <c r="AB304" s="123">
        <v>1</v>
      </c>
      <c r="AC304" s="123">
        <v>76</v>
      </c>
      <c r="AZ304" s="123">
        <v>2</v>
      </c>
      <c r="BA304" s="123">
        <f t="shared" si="1"/>
        <v>0</v>
      </c>
      <c r="BB304" s="123">
        <f t="shared" si="2"/>
        <v>0</v>
      </c>
      <c r="BC304" s="123">
        <f t="shared" si="3"/>
        <v>0</v>
      </c>
      <c r="BD304" s="123">
        <f t="shared" si="4"/>
        <v>0</v>
      </c>
      <c r="BE304" s="123">
        <f t="shared" si="5"/>
        <v>0</v>
      </c>
      <c r="CZ304" s="123">
        <v>0</v>
      </c>
    </row>
    <row r="305" spans="1:104" ht="22.5">
      <c r="A305" s="151">
        <v>77</v>
      </c>
      <c r="B305" s="152" t="s">
        <v>364</v>
      </c>
      <c r="C305" s="153" t="s">
        <v>365</v>
      </c>
      <c r="D305" s="154" t="s">
        <v>210</v>
      </c>
      <c r="E305" s="155">
        <v>3</v>
      </c>
      <c r="F305" s="155">
        <v>0</v>
      </c>
      <c r="G305" s="156">
        <f t="shared" si="0"/>
        <v>0</v>
      </c>
      <c r="O305" s="150">
        <v>2</v>
      </c>
      <c r="AA305" s="123">
        <v>12</v>
      </c>
      <c r="AB305" s="123">
        <v>1</v>
      </c>
      <c r="AC305" s="123">
        <v>77</v>
      </c>
      <c r="AZ305" s="123">
        <v>2</v>
      </c>
      <c r="BA305" s="123">
        <f t="shared" si="1"/>
        <v>0</v>
      </c>
      <c r="BB305" s="123">
        <f t="shared" si="2"/>
        <v>0</v>
      </c>
      <c r="BC305" s="123">
        <f t="shared" si="3"/>
        <v>0</v>
      </c>
      <c r="BD305" s="123">
        <f t="shared" si="4"/>
        <v>0</v>
      </c>
      <c r="BE305" s="123">
        <f t="shared" si="5"/>
        <v>0</v>
      </c>
      <c r="CZ305" s="123">
        <v>0</v>
      </c>
    </row>
    <row r="306" spans="1:104" ht="22.5">
      <c r="A306" s="151">
        <v>78</v>
      </c>
      <c r="B306" s="152" t="s">
        <v>366</v>
      </c>
      <c r="C306" s="153" t="s">
        <v>367</v>
      </c>
      <c r="D306" s="154" t="s">
        <v>210</v>
      </c>
      <c r="E306" s="155">
        <v>3</v>
      </c>
      <c r="F306" s="155">
        <v>0</v>
      </c>
      <c r="G306" s="156">
        <f t="shared" si="0"/>
        <v>0</v>
      </c>
      <c r="O306" s="150">
        <v>2</v>
      </c>
      <c r="AA306" s="123">
        <v>12</v>
      </c>
      <c r="AB306" s="123">
        <v>1</v>
      </c>
      <c r="AC306" s="123">
        <v>78</v>
      </c>
      <c r="AZ306" s="123">
        <v>2</v>
      </c>
      <c r="BA306" s="123">
        <f t="shared" si="1"/>
        <v>0</v>
      </c>
      <c r="BB306" s="123">
        <f t="shared" si="2"/>
        <v>0</v>
      </c>
      <c r="BC306" s="123">
        <f t="shared" si="3"/>
        <v>0</v>
      </c>
      <c r="BD306" s="123">
        <f t="shared" si="4"/>
        <v>0</v>
      </c>
      <c r="BE306" s="123">
        <f t="shared" si="5"/>
        <v>0</v>
      </c>
      <c r="CZ306" s="123">
        <v>0</v>
      </c>
    </row>
    <row r="307" spans="1:104" ht="22.5">
      <c r="A307" s="151">
        <v>79</v>
      </c>
      <c r="B307" s="152" t="s">
        <v>368</v>
      </c>
      <c r="C307" s="153" t="s">
        <v>369</v>
      </c>
      <c r="D307" s="154" t="s">
        <v>210</v>
      </c>
      <c r="E307" s="155">
        <v>3</v>
      </c>
      <c r="F307" s="155">
        <v>0</v>
      </c>
      <c r="G307" s="156">
        <f t="shared" si="0"/>
        <v>0</v>
      </c>
      <c r="O307" s="150">
        <v>2</v>
      </c>
      <c r="AA307" s="123">
        <v>12</v>
      </c>
      <c r="AB307" s="123">
        <v>1</v>
      </c>
      <c r="AC307" s="123">
        <v>79</v>
      </c>
      <c r="AZ307" s="123">
        <v>2</v>
      </c>
      <c r="BA307" s="123">
        <f t="shared" si="1"/>
        <v>0</v>
      </c>
      <c r="BB307" s="123">
        <f t="shared" si="2"/>
        <v>0</v>
      </c>
      <c r="BC307" s="123">
        <f t="shared" si="3"/>
        <v>0</v>
      </c>
      <c r="BD307" s="123">
        <f t="shared" si="4"/>
        <v>0</v>
      </c>
      <c r="BE307" s="123">
        <f t="shared" si="5"/>
        <v>0</v>
      </c>
      <c r="CZ307" s="123">
        <v>0</v>
      </c>
    </row>
    <row r="308" spans="1:104" ht="22.5">
      <c r="A308" s="151">
        <v>80</v>
      </c>
      <c r="B308" s="152" t="s">
        <v>370</v>
      </c>
      <c r="C308" s="153" t="s">
        <v>371</v>
      </c>
      <c r="D308" s="154" t="s">
        <v>210</v>
      </c>
      <c r="E308" s="155">
        <v>1</v>
      </c>
      <c r="F308" s="155">
        <v>0</v>
      </c>
      <c r="G308" s="156">
        <f t="shared" si="0"/>
        <v>0</v>
      </c>
      <c r="O308" s="150">
        <v>2</v>
      </c>
      <c r="AA308" s="123">
        <v>12</v>
      </c>
      <c r="AB308" s="123">
        <v>1</v>
      </c>
      <c r="AC308" s="123">
        <v>80</v>
      </c>
      <c r="AZ308" s="123">
        <v>2</v>
      </c>
      <c r="BA308" s="123">
        <f t="shared" si="1"/>
        <v>0</v>
      </c>
      <c r="BB308" s="123">
        <f t="shared" si="2"/>
        <v>0</v>
      </c>
      <c r="BC308" s="123">
        <f t="shared" si="3"/>
        <v>0</v>
      </c>
      <c r="BD308" s="123">
        <f t="shared" si="4"/>
        <v>0</v>
      </c>
      <c r="BE308" s="123">
        <f t="shared" si="5"/>
        <v>0</v>
      </c>
      <c r="CZ308" s="123">
        <v>0</v>
      </c>
    </row>
    <row r="309" spans="1:57" ht="12.75">
      <c r="A309" s="163"/>
      <c r="B309" s="164" t="s">
        <v>69</v>
      </c>
      <c r="C309" s="165" t="str">
        <f>CONCATENATE(B277," ",C277)</f>
        <v>769 Otvorové prvky z plastu</v>
      </c>
      <c r="D309" s="163"/>
      <c r="E309" s="166"/>
      <c r="F309" s="166"/>
      <c r="G309" s="167">
        <f>SUM(G277:G308)</f>
        <v>0</v>
      </c>
      <c r="O309" s="150">
        <v>4</v>
      </c>
      <c r="BA309" s="168">
        <f>SUM(BA277:BA308)</f>
        <v>0</v>
      </c>
      <c r="BB309" s="168">
        <f>SUM(BB277:BB308)</f>
        <v>0</v>
      </c>
      <c r="BC309" s="168">
        <f>SUM(BC277:BC308)</f>
        <v>0</v>
      </c>
      <c r="BD309" s="168">
        <f>SUM(BD277:BD308)</f>
        <v>0</v>
      </c>
      <c r="BE309" s="168">
        <f>SUM(BE277:BE308)</f>
        <v>0</v>
      </c>
    </row>
    <row r="310" spans="1:15" ht="12.75">
      <c r="A310" s="143" t="s">
        <v>65</v>
      </c>
      <c r="B310" s="144" t="s">
        <v>372</v>
      </c>
      <c r="C310" s="145" t="s">
        <v>373</v>
      </c>
      <c r="D310" s="146"/>
      <c r="E310" s="147"/>
      <c r="F310" s="147"/>
      <c r="G310" s="148"/>
      <c r="H310" s="149"/>
      <c r="I310" s="149"/>
      <c r="O310" s="150">
        <v>1</v>
      </c>
    </row>
    <row r="311" spans="1:104" ht="12.75">
      <c r="A311" s="151">
        <v>81</v>
      </c>
      <c r="B311" s="152" t="s">
        <v>374</v>
      </c>
      <c r="C311" s="153" t="s">
        <v>375</v>
      </c>
      <c r="D311" s="154" t="s">
        <v>81</v>
      </c>
      <c r="E311" s="155">
        <v>16.06</v>
      </c>
      <c r="F311" s="155">
        <v>0</v>
      </c>
      <c r="G311" s="156">
        <f>E311*F311</f>
        <v>0</v>
      </c>
      <c r="O311" s="150">
        <v>2</v>
      </c>
      <c r="AA311" s="123">
        <v>12</v>
      </c>
      <c r="AB311" s="123">
        <v>0</v>
      </c>
      <c r="AC311" s="123">
        <v>81</v>
      </c>
      <c r="AZ311" s="123">
        <v>2</v>
      </c>
      <c r="BA311" s="123">
        <f>IF(AZ311=1,G311,0)</f>
        <v>0</v>
      </c>
      <c r="BB311" s="123">
        <f>IF(AZ311=2,G311,0)</f>
        <v>0</v>
      </c>
      <c r="BC311" s="123">
        <f>IF(AZ311=3,G311,0)</f>
        <v>0</v>
      </c>
      <c r="BD311" s="123">
        <f>IF(AZ311=4,G311,0)</f>
        <v>0</v>
      </c>
      <c r="BE311" s="123">
        <f>IF(AZ311=5,G311,0)</f>
        <v>0</v>
      </c>
      <c r="CZ311" s="123">
        <v>0</v>
      </c>
    </row>
    <row r="312" spans="1:15" ht="12.75">
      <c r="A312" s="157"/>
      <c r="B312" s="158"/>
      <c r="C312" s="197" t="s">
        <v>376</v>
      </c>
      <c r="D312" s="198"/>
      <c r="E312" s="159">
        <v>16.06</v>
      </c>
      <c r="F312" s="160"/>
      <c r="G312" s="161"/>
      <c r="M312" s="162" t="s">
        <v>376</v>
      </c>
      <c r="O312" s="150"/>
    </row>
    <row r="313" spans="1:104" ht="12.75">
      <c r="A313" s="151">
        <v>82</v>
      </c>
      <c r="B313" s="152" t="s">
        <v>377</v>
      </c>
      <c r="C313" s="153" t="s">
        <v>378</v>
      </c>
      <c r="D313" s="154" t="s">
        <v>81</v>
      </c>
      <c r="E313" s="155">
        <v>16.06</v>
      </c>
      <c r="F313" s="155">
        <v>0</v>
      </c>
      <c r="G313" s="156">
        <f>E313*F313</f>
        <v>0</v>
      </c>
      <c r="O313" s="150">
        <v>2</v>
      </c>
      <c r="AA313" s="123">
        <v>12</v>
      </c>
      <c r="AB313" s="123">
        <v>0</v>
      </c>
      <c r="AC313" s="123">
        <v>82</v>
      </c>
      <c r="AZ313" s="123">
        <v>2</v>
      </c>
      <c r="BA313" s="123">
        <f>IF(AZ313=1,G313,0)</f>
        <v>0</v>
      </c>
      <c r="BB313" s="123">
        <f>IF(AZ313=2,G313,0)</f>
        <v>0</v>
      </c>
      <c r="BC313" s="123">
        <f>IF(AZ313=3,G313,0)</f>
        <v>0</v>
      </c>
      <c r="BD313" s="123">
        <f>IF(AZ313=4,G313,0)</f>
        <v>0</v>
      </c>
      <c r="BE313" s="123">
        <f>IF(AZ313=5,G313,0)</f>
        <v>0</v>
      </c>
      <c r="CZ313" s="123">
        <v>0</v>
      </c>
    </row>
    <row r="314" spans="1:15" ht="12.75">
      <c r="A314" s="157"/>
      <c r="B314" s="158"/>
      <c r="C314" s="197" t="s">
        <v>376</v>
      </c>
      <c r="D314" s="198"/>
      <c r="E314" s="159">
        <v>16.06</v>
      </c>
      <c r="F314" s="160"/>
      <c r="G314" s="161"/>
      <c r="M314" s="162" t="s">
        <v>376</v>
      </c>
      <c r="O314" s="150"/>
    </row>
    <row r="315" spans="1:104" ht="12.75">
      <c r="A315" s="151">
        <v>83</v>
      </c>
      <c r="B315" s="152" t="s">
        <v>379</v>
      </c>
      <c r="C315" s="153" t="s">
        <v>380</v>
      </c>
      <c r="D315" s="154" t="s">
        <v>81</v>
      </c>
      <c r="E315" s="155">
        <v>16.863</v>
      </c>
      <c r="F315" s="155">
        <v>0</v>
      </c>
      <c r="G315" s="156">
        <f>E315*F315</f>
        <v>0</v>
      </c>
      <c r="O315" s="150">
        <v>2</v>
      </c>
      <c r="AA315" s="123">
        <v>12</v>
      </c>
      <c r="AB315" s="123">
        <v>1</v>
      </c>
      <c r="AC315" s="123">
        <v>83</v>
      </c>
      <c r="AZ315" s="123">
        <v>2</v>
      </c>
      <c r="BA315" s="123">
        <f>IF(AZ315=1,G315,0)</f>
        <v>0</v>
      </c>
      <c r="BB315" s="123">
        <f>IF(AZ315=2,G315,0)</f>
        <v>0</v>
      </c>
      <c r="BC315" s="123">
        <f>IF(AZ315=3,G315,0)</f>
        <v>0</v>
      </c>
      <c r="BD315" s="123">
        <f>IF(AZ315=4,G315,0)</f>
        <v>0</v>
      </c>
      <c r="BE315" s="123">
        <f>IF(AZ315=5,G315,0)</f>
        <v>0</v>
      </c>
      <c r="CZ315" s="123">
        <v>0.0105</v>
      </c>
    </row>
    <row r="316" spans="1:15" ht="12.75">
      <c r="A316" s="157"/>
      <c r="B316" s="158"/>
      <c r="C316" s="197" t="s">
        <v>381</v>
      </c>
      <c r="D316" s="198"/>
      <c r="E316" s="159">
        <v>16.863</v>
      </c>
      <c r="F316" s="160"/>
      <c r="G316" s="161"/>
      <c r="M316" s="162" t="s">
        <v>381</v>
      </c>
      <c r="O316" s="150"/>
    </row>
    <row r="317" spans="1:104" ht="22.5">
      <c r="A317" s="151">
        <v>84</v>
      </c>
      <c r="B317" s="152" t="s">
        <v>382</v>
      </c>
      <c r="C317" s="153" t="s">
        <v>383</v>
      </c>
      <c r="D317" s="154" t="s">
        <v>129</v>
      </c>
      <c r="E317" s="155">
        <v>14.7</v>
      </c>
      <c r="F317" s="155">
        <v>0</v>
      </c>
      <c r="G317" s="156">
        <f>E317*F317</f>
        <v>0</v>
      </c>
      <c r="O317" s="150">
        <v>2</v>
      </c>
      <c r="AA317" s="123">
        <v>12</v>
      </c>
      <c r="AB317" s="123">
        <v>0</v>
      </c>
      <c r="AC317" s="123">
        <v>84</v>
      </c>
      <c r="AZ317" s="123">
        <v>2</v>
      </c>
      <c r="BA317" s="123">
        <f>IF(AZ317=1,G317,0)</f>
        <v>0</v>
      </c>
      <c r="BB317" s="123">
        <f>IF(AZ317=2,G317,0)</f>
        <v>0</v>
      </c>
      <c r="BC317" s="123">
        <f>IF(AZ317=3,G317,0)</f>
        <v>0</v>
      </c>
      <c r="BD317" s="123">
        <f>IF(AZ317=4,G317,0)</f>
        <v>0</v>
      </c>
      <c r="BE317" s="123">
        <f>IF(AZ317=5,G317,0)</f>
        <v>0</v>
      </c>
      <c r="CZ317" s="123">
        <v>0.00759</v>
      </c>
    </row>
    <row r="318" spans="1:15" ht="12.75">
      <c r="A318" s="157"/>
      <c r="B318" s="158"/>
      <c r="C318" s="197" t="s">
        <v>384</v>
      </c>
      <c r="D318" s="198"/>
      <c r="E318" s="159">
        <v>14.7</v>
      </c>
      <c r="F318" s="160"/>
      <c r="G318" s="161"/>
      <c r="M318" s="162" t="s">
        <v>384</v>
      </c>
      <c r="O318" s="150"/>
    </row>
    <row r="319" spans="1:104" ht="12.75">
      <c r="A319" s="151">
        <v>85</v>
      </c>
      <c r="B319" s="152" t="s">
        <v>385</v>
      </c>
      <c r="C319" s="153" t="s">
        <v>386</v>
      </c>
      <c r="D319" s="154" t="s">
        <v>81</v>
      </c>
      <c r="E319" s="155">
        <v>3.8588</v>
      </c>
      <c r="F319" s="155">
        <v>0</v>
      </c>
      <c r="G319" s="156">
        <f>E319*F319</f>
        <v>0</v>
      </c>
      <c r="O319" s="150">
        <v>2</v>
      </c>
      <c r="AA319" s="123">
        <v>12</v>
      </c>
      <c r="AB319" s="123">
        <v>1</v>
      </c>
      <c r="AC319" s="123">
        <v>85</v>
      </c>
      <c r="AZ319" s="123">
        <v>2</v>
      </c>
      <c r="BA319" s="123">
        <f>IF(AZ319=1,G319,0)</f>
        <v>0</v>
      </c>
      <c r="BB319" s="123">
        <f>IF(AZ319=2,G319,0)</f>
        <v>0</v>
      </c>
      <c r="BC319" s="123">
        <f>IF(AZ319=3,G319,0)</f>
        <v>0</v>
      </c>
      <c r="BD319" s="123">
        <f>IF(AZ319=4,G319,0)</f>
        <v>0</v>
      </c>
      <c r="BE319" s="123">
        <f>IF(AZ319=5,G319,0)</f>
        <v>0</v>
      </c>
      <c r="CZ319" s="123">
        <v>0.0105</v>
      </c>
    </row>
    <row r="320" spans="1:15" ht="12.75">
      <c r="A320" s="157"/>
      <c r="B320" s="158"/>
      <c r="C320" s="197" t="s">
        <v>387</v>
      </c>
      <c r="D320" s="198"/>
      <c r="E320" s="159">
        <v>3.8588</v>
      </c>
      <c r="F320" s="160"/>
      <c r="G320" s="161"/>
      <c r="M320" s="162" t="s">
        <v>387</v>
      </c>
      <c r="O320" s="150"/>
    </row>
    <row r="321" spans="1:104" ht="12.75">
      <c r="A321" s="151">
        <v>86</v>
      </c>
      <c r="B321" s="152" t="s">
        <v>388</v>
      </c>
      <c r="C321" s="153" t="s">
        <v>389</v>
      </c>
      <c r="D321" s="154" t="s">
        <v>229</v>
      </c>
      <c r="E321" s="155">
        <v>0.3291</v>
      </c>
      <c r="F321" s="155">
        <v>0</v>
      </c>
      <c r="G321" s="156">
        <f>E321*F321</f>
        <v>0</v>
      </c>
      <c r="O321" s="150">
        <v>2</v>
      </c>
      <c r="AA321" s="123">
        <v>12</v>
      </c>
      <c r="AB321" s="123">
        <v>0</v>
      </c>
      <c r="AC321" s="123">
        <v>86</v>
      </c>
      <c r="AZ321" s="123">
        <v>2</v>
      </c>
      <c r="BA321" s="123">
        <f>IF(AZ321=1,G321,0)</f>
        <v>0</v>
      </c>
      <c r="BB321" s="123">
        <f>IF(AZ321=2,G321,0)</f>
        <v>0</v>
      </c>
      <c r="BC321" s="123">
        <f>IF(AZ321=3,G321,0)</f>
        <v>0</v>
      </c>
      <c r="BD321" s="123">
        <f>IF(AZ321=4,G321,0)</f>
        <v>0</v>
      </c>
      <c r="BE321" s="123">
        <f>IF(AZ321=5,G321,0)</f>
        <v>0</v>
      </c>
      <c r="CZ321" s="123">
        <v>0</v>
      </c>
    </row>
    <row r="322" spans="1:57" ht="12.75">
      <c r="A322" s="163"/>
      <c r="B322" s="164" t="s">
        <v>69</v>
      </c>
      <c r="C322" s="165" t="str">
        <f>CONCATENATE(B310," ",C310)</f>
        <v>781 Obklady keramické</v>
      </c>
      <c r="D322" s="163"/>
      <c r="E322" s="166"/>
      <c r="F322" s="166"/>
      <c r="G322" s="167">
        <f>SUM(G310:G321)</f>
        <v>0</v>
      </c>
      <c r="O322" s="150">
        <v>4</v>
      </c>
      <c r="BA322" s="168">
        <f>SUM(BA310:BA321)</f>
        <v>0</v>
      </c>
      <c r="BB322" s="168">
        <f>SUM(BB310:BB321)</f>
        <v>0</v>
      </c>
      <c r="BC322" s="168">
        <f>SUM(BC310:BC321)</f>
        <v>0</v>
      </c>
      <c r="BD322" s="168">
        <f>SUM(BD310:BD321)</f>
        <v>0</v>
      </c>
      <c r="BE322" s="168">
        <f>SUM(BE310:BE321)</f>
        <v>0</v>
      </c>
    </row>
    <row r="323" spans="1:15" ht="12.75">
      <c r="A323" s="143" t="s">
        <v>65</v>
      </c>
      <c r="B323" s="144" t="s">
        <v>390</v>
      </c>
      <c r="C323" s="145" t="s">
        <v>391</v>
      </c>
      <c r="D323" s="146"/>
      <c r="E323" s="147"/>
      <c r="F323" s="147"/>
      <c r="G323" s="148"/>
      <c r="H323" s="149"/>
      <c r="I323" s="149"/>
      <c r="O323" s="150">
        <v>1</v>
      </c>
    </row>
    <row r="324" spans="1:104" ht="12.75">
      <c r="A324" s="151">
        <v>87</v>
      </c>
      <c r="B324" s="152" t="s">
        <v>392</v>
      </c>
      <c r="C324" s="153" t="s">
        <v>393</v>
      </c>
      <c r="D324" s="154" t="s">
        <v>81</v>
      </c>
      <c r="E324" s="155">
        <v>930.5083</v>
      </c>
      <c r="F324" s="155">
        <v>0</v>
      </c>
      <c r="G324" s="156">
        <f>E324*F324</f>
        <v>0</v>
      </c>
      <c r="O324" s="150">
        <v>2</v>
      </c>
      <c r="AA324" s="123">
        <v>12</v>
      </c>
      <c r="AB324" s="123">
        <v>0</v>
      </c>
      <c r="AC324" s="123">
        <v>87</v>
      </c>
      <c r="AZ324" s="123">
        <v>2</v>
      </c>
      <c r="BA324" s="123">
        <f>IF(AZ324=1,G324,0)</f>
        <v>0</v>
      </c>
      <c r="BB324" s="123">
        <f>IF(AZ324=2,G324,0)</f>
        <v>0</v>
      </c>
      <c r="BC324" s="123">
        <f>IF(AZ324=3,G324,0)</f>
        <v>0</v>
      </c>
      <c r="BD324" s="123">
        <f>IF(AZ324=4,G324,0)</f>
        <v>0</v>
      </c>
      <c r="BE324" s="123">
        <f>IF(AZ324=5,G324,0)</f>
        <v>0</v>
      </c>
      <c r="CZ324" s="123">
        <v>0</v>
      </c>
    </row>
    <row r="325" spans="1:15" ht="12.75">
      <c r="A325" s="157"/>
      <c r="B325" s="158"/>
      <c r="C325" s="197" t="s">
        <v>115</v>
      </c>
      <c r="D325" s="198"/>
      <c r="E325" s="159">
        <v>3.12</v>
      </c>
      <c r="F325" s="160"/>
      <c r="G325" s="161"/>
      <c r="M325" s="162" t="s">
        <v>115</v>
      </c>
      <c r="O325" s="150"/>
    </row>
    <row r="326" spans="1:15" ht="12.75">
      <c r="A326" s="157"/>
      <c r="B326" s="158"/>
      <c r="C326" s="197" t="s">
        <v>116</v>
      </c>
      <c r="D326" s="198"/>
      <c r="E326" s="159">
        <v>2.64</v>
      </c>
      <c r="F326" s="160"/>
      <c r="G326" s="161"/>
      <c r="M326" s="162" t="s">
        <v>116</v>
      </c>
      <c r="O326" s="150"/>
    </row>
    <row r="327" spans="1:15" ht="12.75">
      <c r="A327" s="157"/>
      <c r="B327" s="158"/>
      <c r="C327" s="197" t="s">
        <v>117</v>
      </c>
      <c r="D327" s="198"/>
      <c r="E327" s="159">
        <v>77.784</v>
      </c>
      <c r="F327" s="160"/>
      <c r="G327" s="161"/>
      <c r="M327" s="162" t="s">
        <v>117</v>
      </c>
      <c r="O327" s="150"/>
    </row>
    <row r="328" spans="1:15" ht="12.75">
      <c r="A328" s="157"/>
      <c r="B328" s="158"/>
      <c r="C328" s="197" t="s">
        <v>118</v>
      </c>
      <c r="D328" s="198"/>
      <c r="E328" s="159">
        <v>3.906</v>
      </c>
      <c r="F328" s="160"/>
      <c r="G328" s="161"/>
      <c r="M328" s="162" t="s">
        <v>118</v>
      </c>
      <c r="O328" s="150"/>
    </row>
    <row r="329" spans="1:15" ht="12.75">
      <c r="A329" s="157"/>
      <c r="B329" s="158"/>
      <c r="C329" s="197" t="s">
        <v>119</v>
      </c>
      <c r="D329" s="198"/>
      <c r="E329" s="159">
        <v>2.511</v>
      </c>
      <c r="F329" s="160"/>
      <c r="G329" s="161"/>
      <c r="M329" s="162" t="s">
        <v>119</v>
      </c>
      <c r="O329" s="150"/>
    </row>
    <row r="330" spans="1:15" ht="12.75">
      <c r="A330" s="157"/>
      <c r="B330" s="158"/>
      <c r="C330" s="197" t="s">
        <v>109</v>
      </c>
      <c r="D330" s="198"/>
      <c r="E330" s="159">
        <v>0</v>
      </c>
      <c r="F330" s="160"/>
      <c r="G330" s="161"/>
      <c r="M330" s="162" t="s">
        <v>109</v>
      </c>
      <c r="O330" s="150"/>
    </row>
    <row r="331" spans="1:15" ht="12.75">
      <c r="A331" s="157"/>
      <c r="B331" s="158"/>
      <c r="C331" s="197" t="s">
        <v>120</v>
      </c>
      <c r="D331" s="198"/>
      <c r="E331" s="159">
        <v>5.22</v>
      </c>
      <c r="F331" s="160"/>
      <c r="G331" s="161"/>
      <c r="M331" s="162" t="s">
        <v>120</v>
      </c>
      <c r="O331" s="150"/>
    </row>
    <row r="332" spans="1:15" ht="12.75">
      <c r="A332" s="157"/>
      <c r="B332" s="158"/>
      <c r="C332" s="197" t="s">
        <v>121</v>
      </c>
      <c r="D332" s="198"/>
      <c r="E332" s="159">
        <v>4.68</v>
      </c>
      <c r="F332" s="160"/>
      <c r="G332" s="161"/>
      <c r="M332" s="162" t="s">
        <v>121</v>
      </c>
      <c r="O332" s="150"/>
    </row>
    <row r="333" spans="1:15" ht="12.75">
      <c r="A333" s="157"/>
      <c r="B333" s="158"/>
      <c r="C333" s="197" t="s">
        <v>122</v>
      </c>
      <c r="D333" s="198"/>
      <c r="E333" s="159">
        <v>1.818</v>
      </c>
      <c r="F333" s="160"/>
      <c r="G333" s="161"/>
      <c r="M333" s="162" t="s">
        <v>122</v>
      </c>
      <c r="O333" s="150"/>
    </row>
    <row r="334" spans="1:15" ht="12.75">
      <c r="A334" s="157"/>
      <c r="B334" s="158"/>
      <c r="C334" s="197" t="s">
        <v>109</v>
      </c>
      <c r="D334" s="198"/>
      <c r="E334" s="159">
        <v>0</v>
      </c>
      <c r="F334" s="160"/>
      <c r="G334" s="161"/>
      <c r="M334" s="162" t="s">
        <v>109</v>
      </c>
      <c r="O334" s="150"/>
    </row>
    <row r="335" spans="1:15" ht="12.75">
      <c r="A335" s="157"/>
      <c r="B335" s="158"/>
      <c r="C335" s="197" t="s">
        <v>250</v>
      </c>
      <c r="D335" s="198"/>
      <c r="E335" s="159">
        <v>91.7332</v>
      </c>
      <c r="F335" s="160"/>
      <c r="G335" s="161"/>
      <c r="M335" s="162" t="s">
        <v>250</v>
      </c>
      <c r="O335" s="150"/>
    </row>
    <row r="336" spans="1:15" ht="12.75">
      <c r="A336" s="157"/>
      <c r="B336" s="158"/>
      <c r="C336" s="197" t="s">
        <v>251</v>
      </c>
      <c r="D336" s="198"/>
      <c r="E336" s="159">
        <v>141.5167</v>
      </c>
      <c r="F336" s="160"/>
      <c r="G336" s="161"/>
      <c r="M336" s="162" t="s">
        <v>251</v>
      </c>
      <c r="O336" s="150"/>
    </row>
    <row r="337" spans="1:15" ht="12.75">
      <c r="A337" s="157"/>
      <c r="B337" s="158"/>
      <c r="C337" s="197" t="s">
        <v>252</v>
      </c>
      <c r="D337" s="198"/>
      <c r="E337" s="159">
        <v>24.0097</v>
      </c>
      <c r="F337" s="160"/>
      <c r="G337" s="161"/>
      <c r="M337" s="162" t="s">
        <v>252</v>
      </c>
      <c r="O337" s="150"/>
    </row>
    <row r="338" spans="1:15" ht="12.75">
      <c r="A338" s="157"/>
      <c r="B338" s="158"/>
      <c r="C338" s="197" t="s">
        <v>109</v>
      </c>
      <c r="D338" s="198"/>
      <c r="E338" s="159">
        <v>0</v>
      </c>
      <c r="F338" s="160"/>
      <c r="G338" s="161"/>
      <c r="M338" s="162" t="s">
        <v>109</v>
      </c>
      <c r="O338" s="150"/>
    </row>
    <row r="339" spans="1:15" ht="12.75">
      <c r="A339" s="157"/>
      <c r="B339" s="158"/>
      <c r="C339" s="197" t="s">
        <v>204</v>
      </c>
      <c r="D339" s="198"/>
      <c r="E339" s="159">
        <v>281.25</v>
      </c>
      <c r="F339" s="160"/>
      <c r="G339" s="161"/>
      <c r="M339" s="162" t="s">
        <v>204</v>
      </c>
      <c r="O339" s="150"/>
    </row>
    <row r="340" spans="1:15" ht="12.75">
      <c r="A340" s="157"/>
      <c r="B340" s="158"/>
      <c r="C340" s="197" t="s">
        <v>205</v>
      </c>
      <c r="D340" s="198"/>
      <c r="E340" s="159">
        <v>90.43</v>
      </c>
      <c r="F340" s="160"/>
      <c r="G340" s="161"/>
      <c r="M340" s="162" t="s">
        <v>205</v>
      </c>
      <c r="O340" s="150"/>
    </row>
    <row r="341" spans="1:15" ht="12.75">
      <c r="A341" s="157"/>
      <c r="B341" s="158"/>
      <c r="C341" s="197" t="s">
        <v>206</v>
      </c>
      <c r="D341" s="198"/>
      <c r="E341" s="159">
        <v>175.88</v>
      </c>
      <c r="F341" s="160"/>
      <c r="G341" s="161"/>
      <c r="M341" s="162" t="s">
        <v>206</v>
      </c>
      <c r="O341" s="150"/>
    </row>
    <row r="342" spans="1:15" ht="12.75">
      <c r="A342" s="157"/>
      <c r="B342" s="158"/>
      <c r="C342" s="197" t="s">
        <v>252</v>
      </c>
      <c r="D342" s="198"/>
      <c r="E342" s="159">
        <v>24.0097</v>
      </c>
      <c r="F342" s="160"/>
      <c r="G342" s="161"/>
      <c r="M342" s="162" t="s">
        <v>252</v>
      </c>
      <c r="O342" s="150"/>
    </row>
    <row r="343" spans="1:15" ht="12.75">
      <c r="A343" s="157"/>
      <c r="B343" s="158"/>
      <c r="C343" s="197" t="s">
        <v>109</v>
      </c>
      <c r="D343" s="198"/>
      <c r="E343" s="159">
        <v>0</v>
      </c>
      <c r="F343" s="160"/>
      <c r="G343" s="161"/>
      <c r="M343" s="162" t="s">
        <v>109</v>
      </c>
      <c r="O343" s="150"/>
    </row>
    <row r="344" spans="1:104" ht="12.75">
      <c r="A344" s="151">
        <v>88</v>
      </c>
      <c r="B344" s="152" t="s">
        <v>394</v>
      </c>
      <c r="C344" s="153" t="s">
        <v>395</v>
      </c>
      <c r="D344" s="154" t="s">
        <v>81</v>
      </c>
      <c r="E344" s="155">
        <v>930.5083</v>
      </c>
      <c r="F344" s="155">
        <v>0</v>
      </c>
      <c r="G344" s="156">
        <f>E344*F344</f>
        <v>0</v>
      </c>
      <c r="O344" s="150">
        <v>2</v>
      </c>
      <c r="AA344" s="123">
        <v>12</v>
      </c>
      <c r="AB344" s="123">
        <v>0</v>
      </c>
      <c r="AC344" s="123">
        <v>88</v>
      </c>
      <c r="AZ344" s="123">
        <v>2</v>
      </c>
      <c r="BA344" s="123">
        <f>IF(AZ344=1,G344,0)</f>
        <v>0</v>
      </c>
      <c r="BB344" s="123">
        <f>IF(AZ344=2,G344,0)</f>
        <v>0</v>
      </c>
      <c r="BC344" s="123">
        <f>IF(AZ344=3,G344,0)</f>
        <v>0</v>
      </c>
      <c r="BD344" s="123">
        <f>IF(AZ344=4,G344,0)</f>
        <v>0</v>
      </c>
      <c r="BE344" s="123">
        <f>IF(AZ344=5,G344,0)</f>
        <v>0</v>
      </c>
      <c r="CZ344" s="123">
        <v>0</v>
      </c>
    </row>
    <row r="345" spans="1:15" ht="12.75">
      <c r="A345" s="157"/>
      <c r="B345" s="158"/>
      <c r="C345" s="206">
        <v>9305083</v>
      </c>
      <c r="D345" s="198"/>
      <c r="E345" s="159">
        <v>930.5083</v>
      </c>
      <c r="F345" s="160"/>
      <c r="G345" s="161"/>
      <c r="M345" s="181">
        <v>9305083</v>
      </c>
      <c r="O345" s="150"/>
    </row>
    <row r="346" spans="1:57" ht="12.75">
      <c r="A346" s="163"/>
      <c r="B346" s="164" t="s">
        <v>69</v>
      </c>
      <c r="C346" s="165" t="str">
        <f>CONCATENATE(B323," ",C323)</f>
        <v>784 Malby</v>
      </c>
      <c r="D346" s="163"/>
      <c r="E346" s="166"/>
      <c r="F346" s="166"/>
      <c r="G346" s="167">
        <f>SUM(G323:G345)</f>
        <v>0</v>
      </c>
      <c r="O346" s="150">
        <v>4</v>
      </c>
      <c r="BA346" s="168">
        <f>SUM(BA323:BA345)</f>
        <v>0</v>
      </c>
      <c r="BB346" s="168">
        <f>SUM(BB323:BB345)</f>
        <v>0</v>
      </c>
      <c r="BC346" s="168">
        <f>SUM(BC323:BC345)</f>
        <v>0</v>
      </c>
      <c r="BD346" s="168">
        <f>SUM(BD323:BD345)</f>
        <v>0</v>
      </c>
      <c r="BE346" s="168">
        <f>SUM(BE323:BE345)</f>
        <v>0</v>
      </c>
    </row>
    <row r="347" spans="1:15" ht="12.75">
      <c r="A347" s="143" t="s">
        <v>65</v>
      </c>
      <c r="B347" s="144" t="s">
        <v>396</v>
      </c>
      <c r="C347" s="145" t="s">
        <v>397</v>
      </c>
      <c r="D347" s="146"/>
      <c r="E347" s="147"/>
      <c r="F347" s="147"/>
      <c r="G347" s="148"/>
      <c r="H347" s="149"/>
      <c r="I347" s="149"/>
      <c r="O347" s="150">
        <v>1</v>
      </c>
    </row>
    <row r="348" spans="1:104" ht="22.5">
      <c r="A348" s="151">
        <v>89</v>
      </c>
      <c r="B348" s="152" t="s">
        <v>398</v>
      </c>
      <c r="C348" s="153" t="s">
        <v>399</v>
      </c>
      <c r="D348" s="154" t="s">
        <v>400</v>
      </c>
      <c r="E348" s="155">
        <v>1</v>
      </c>
      <c r="F348" s="155">
        <v>0</v>
      </c>
      <c r="G348" s="156">
        <f>E348*F348</f>
        <v>0</v>
      </c>
      <c r="O348" s="150">
        <v>2</v>
      </c>
      <c r="AA348" s="123">
        <v>12</v>
      </c>
      <c r="AB348" s="123">
        <v>0</v>
      </c>
      <c r="AC348" s="123">
        <v>89</v>
      </c>
      <c r="AZ348" s="123">
        <v>4</v>
      </c>
      <c r="BA348" s="123">
        <f>IF(AZ348=1,G348,0)</f>
        <v>0</v>
      </c>
      <c r="BB348" s="123">
        <f>IF(AZ348=2,G348,0)</f>
        <v>0</v>
      </c>
      <c r="BC348" s="123">
        <f>IF(AZ348=3,G348,0)</f>
        <v>0</v>
      </c>
      <c r="BD348" s="123">
        <f>IF(AZ348=4,G348,0)</f>
        <v>0</v>
      </c>
      <c r="BE348" s="123">
        <f>IF(AZ348=5,G348,0)</f>
        <v>0</v>
      </c>
      <c r="CZ348" s="123">
        <v>0</v>
      </c>
    </row>
    <row r="349" spans="1:104" ht="22.5">
      <c r="A349" s="151">
        <v>90</v>
      </c>
      <c r="B349" s="152" t="s">
        <v>401</v>
      </c>
      <c r="C349" s="153" t="s">
        <v>402</v>
      </c>
      <c r="D349" s="154" t="s">
        <v>400</v>
      </c>
      <c r="E349" s="155">
        <v>1</v>
      </c>
      <c r="F349" s="155">
        <v>0</v>
      </c>
      <c r="G349" s="156">
        <f>E349*F349</f>
        <v>0</v>
      </c>
      <c r="O349" s="150">
        <v>2</v>
      </c>
      <c r="AA349" s="123">
        <v>12</v>
      </c>
      <c r="AB349" s="123">
        <v>0</v>
      </c>
      <c r="AC349" s="123">
        <v>90</v>
      </c>
      <c r="AZ349" s="123">
        <v>4</v>
      </c>
      <c r="BA349" s="123">
        <f>IF(AZ349=1,G349,0)</f>
        <v>0</v>
      </c>
      <c r="BB349" s="123">
        <f>IF(AZ349=2,G349,0)</f>
        <v>0</v>
      </c>
      <c r="BC349" s="123">
        <f>IF(AZ349=3,G349,0)</f>
        <v>0</v>
      </c>
      <c r="BD349" s="123">
        <f>IF(AZ349=4,G349,0)</f>
        <v>0</v>
      </c>
      <c r="BE349" s="123">
        <f>IF(AZ349=5,G349,0)</f>
        <v>0</v>
      </c>
      <c r="CZ349" s="123">
        <v>0</v>
      </c>
    </row>
    <row r="350" spans="1:57" ht="12.75">
      <c r="A350" s="163"/>
      <c r="B350" s="164" t="s">
        <v>69</v>
      </c>
      <c r="C350" s="165" t="str">
        <f>CONCATENATE(B347," ",C347)</f>
        <v>M21 Elektromontáže</v>
      </c>
      <c r="D350" s="163"/>
      <c r="E350" s="166"/>
      <c r="F350" s="166"/>
      <c r="G350" s="167">
        <f>SUM(G347:G349)</f>
        <v>0</v>
      </c>
      <c r="O350" s="150">
        <v>4</v>
      </c>
      <c r="BA350" s="168">
        <f>SUM(BA347:BA349)</f>
        <v>0</v>
      </c>
      <c r="BB350" s="168">
        <f>SUM(BB347:BB349)</f>
        <v>0</v>
      </c>
      <c r="BC350" s="168">
        <f>SUM(BC347:BC349)</f>
        <v>0</v>
      </c>
      <c r="BD350" s="168">
        <f>SUM(BD347:BD349)</f>
        <v>0</v>
      </c>
      <c r="BE350" s="168">
        <f>SUM(BE347:BE349)</f>
        <v>0</v>
      </c>
    </row>
    <row r="351" spans="1:15" ht="12.75">
      <c r="A351" s="143" t="s">
        <v>65</v>
      </c>
      <c r="B351" s="144" t="s">
        <v>403</v>
      </c>
      <c r="C351" s="145" t="s">
        <v>18</v>
      </c>
      <c r="D351" s="146"/>
      <c r="E351" s="147"/>
      <c r="F351" s="147"/>
      <c r="G351" s="148"/>
      <c r="H351" s="149"/>
      <c r="I351" s="149"/>
      <c r="O351" s="150">
        <v>1</v>
      </c>
    </row>
    <row r="352" spans="1:104" ht="22.5">
      <c r="A352" s="151">
        <v>91</v>
      </c>
      <c r="B352" s="152" t="s">
        <v>404</v>
      </c>
      <c r="C352" s="153" t="s">
        <v>405</v>
      </c>
      <c r="D352" s="154" t="s">
        <v>400</v>
      </c>
      <c r="E352" s="155">
        <v>1</v>
      </c>
      <c r="F352" s="155">
        <v>0</v>
      </c>
      <c r="G352" s="156">
        <f aca="true" t="shared" si="6" ref="G352:G360">E352*F352</f>
        <v>0</v>
      </c>
      <c r="O352" s="150">
        <v>2</v>
      </c>
      <c r="AA352" s="123">
        <v>12</v>
      </c>
      <c r="AB352" s="123">
        <v>0</v>
      </c>
      <c r="AC352" s="123">
        <v>91</v>
      </c>
      <c r="AZ352" s="123">
        <v>1</v>
      </c>
      <c r="BA352" s="123">
        <f aca="true" t="shared" si="7" ref="BA352:BA360">IF(AZ352=1,G352,0)</f>
        <v>0</v>
      </c>
      <c r="BB352" s="123">
        <f aca="true" t="shared" si="8" ref="BB352:BB360">IF(AZ352=2,G352,0)</f>
        <v>0</v>
      </c>
      <c r="BC352" s="123">
        <f aca="true" t="shared" si="9" ref="BC352:BC360">IF(AZ352=3,G352,0)</f>
        <v>0</v>
      </c>
      <c r="BD352" s="123">
        <f aca="true" t="shared" si="10" ref="BD352:BD360">IF(AZ352=4,G352,0)</f>
        <v>0</v>
      </c>
      <c r="BE352" s="123">
        <f aca="true" t="shared" si="11" ref="BE352:BE360">IF(AZ352=5,G352,0)</f>
        <v>0</v>
      </c>
      <c r="CZ352" s="123">
        <v>0</v>
      </c>
    </row>
    <row r="353" spans="1:104" ht="22.5">
      <c r="A353" s="151">
        <v>92</v>
      </c>
      <c r="B353" s="152" t="s">
        <v>406</v>
      </c>
      <c r="C353" s="153" t="s">
        <v>407</v>
      </c>
      <c r="D353" s="154" t="s">
        <v>400</v>
      </c>
      <c r="E353" s="155">
        <v>1</v>
      </c>
      <c r="F353" s="155">
        <v>0</v>
      </c>
      <c r="G353" s="156">
        <f t="shared" si="6"/>
        <v>0</v>
      </c>
      <c r="O353" s="150">
        <v>2</v>
      </c>
      <c r="AA353" s="123">
        <v>12</v>
      </c>
      <c r="AB353" s="123">
        <v>0</v>
      </c>
      <c r="AC353" s="123">
        <v>92</v>
      </c>
      <c r="AZ353" s="123">
        <v>1</v>
      </c>
      <c r="BA353" s="123">
        <f t="shared" si="7"/>
        <v>0</v>
      </c>
      <c r="BB353" s="123">
        <f t="shared" si="8"/>
        <v>0</v>
      </c>
      <c r="BC353" s="123">
        <f t="shared" si="9"/>
        <v>0</v>
      </c>
      <c r="BD353" s="123">
        <f t="shared" si="10"/>
        <v>0</v>
      </c>
      <c r="BE353" s="123">
        <f t="shared" si="11"/>
        <v>0</v>
      </c>
      <c r="CZ353" s="123">
        <v>0</v>
      </c>
    </row>
    <row r="354" spans="1:104" ht="22.5">
      <c r="A354" s="151">
        <v>93</v>
      </c>
      <c r="B354" s="152" t="s">
        <v>408</v>
      </c>
      <c r="C354" s="153" t="s">
        <v>409</v>
      </c>
      <c r="D354" s="154" t="s">
        <v>400</v>
      </c>
      <c r="E354" s="155">
        <v>1</v>
      </c>
      <c r="F354" s="155">
        <v>0</v>
      </c>
      <c r="G354" s="156">
        <f t="shared" si="6"/>
        <v>0</v>
      </c>
      <c r="O354" s="150">
        <v>2</v>
      </c>
      <c r="AA354" s="123">
        <v>12</v>
      </c>
      <c r="AB354" s="123">
        <v>0</v>
      </c>
      <c r="AC354" s="123">
        <v>93</v>
      </c>
      <c r="AZ354" s="123">
        <v>1</v>
      </c>
      <c r="BA354" s="123">
        <f t="shared" si="7"/>
        <v>0</v>
      </c>
      <c r="BB354" s="123">
        <f t="shared" si="8"/>
        <v>0</v>
      </c>
      <c r="BC354" s="123">
        <f t="shared" si="9"/>
        <v>0</v>
      </c>
      <c r="BD354" s="123">
        <f t="shared" si="10"/>
        <v>0</v>
      </c>
      <c r="BE354" s="123">
        <f t="shared" si="11"/>
        <v>0</v>
      </c>
      <c r="CZ354" s="123">
        <v>0</v>
      </c>
    </row>
    <row r="355" spans="1:104" ht="12.75">
      <c r="A355" s="151">
        <v>94</v>
      </c>
      <c r="B355" s="152" t="s">
        <v>410</v>
      </c>
      <c r="C355" s="153" t="s">
        <v>411</v>
      </c>
      <c r="D355" s="154" t="s">
        <v>400</v>
      </c>
      <c r="E355" s="155">
        <v>1</v>
      </c>
      <c r="F355" s="155">
        <v>0</v>
      </c>
      <c r="G355" s="156">
        <f t="shared" si="6"/>
        <v>0</v>
      </c>
      <c r="O355" s="150">
        <v>2</v>
      </c>
      <c r="AA355" s="123">
        <v>12</v>
      </c>
      <c r="AB355" s="123">
        <v>0</v>
      </c>
      <c r="AC355" s="123">
        <v>94</v>
      </c>
      <c r="AZ355" s="123">
        <v>1</v>
      </c>
      <c r="BA355" s="123">
        <f t="shared" si="7"/>
        <v>0</v>
      </c>
      <c r="BB355" s="123">
        <f t="shared" si="8"/>
        <v>0</v>
      </c>
      <c r="BC355" s="123">
        <f t="shared" si="9"/>
        <v>0</v>
      </c>
      <c r="BD355" s="123">
        <f t="shared" si="10"/>
        <v>0</v>
      </c>
      <c r="BE355" s="123">
        <f t="shared" si="11"/>
        <v>0</v>
      </c>
      <c r="CZ355" s="123">
        <v>0</v>
      </c>
    </row>
    <row r="356" spans="1:104" ht="12.75">
      <c r="A356" s="151">
        <v>95</v>
      </c>
      <c r="B356" s="152" t="s">
        <v>412</v>
      </c>
      <c r="C356" s="153" t="s">
        <v>413</v>
      </c>
      <c r="D356" s="154" t="s">
        <v>400</v>
      </c>
      <c r="E356" s="155">
        <v>1</v>
      </c>
      <c r="F356" s="155">
        <v>0</v>
      </c>
      <c r="G356" s="156">
        <f t="shared" si="6"/>
        <v>0</v>
      </c>
      <c r="O356" s="150">
        <v>2</v>
      </c>
      <c r="AA356" s="123">
        <v>12</v>
      </c>
      <c r="AB356" s="123">
        <v>0</v>
      </c>
      <c r="AC356" s="123">
        <v>95</v>
      </c>
      <c r="AZ356" s="123">
        <v>1</v>
      </c>
      <c r="BA356" s="123">
        <f t="shared" si="7"/>
        <v>0</v>
      </c>
      <c r="BB356" s="123">
        <f t="shared" si="8"/>
        <v>0</v>
      </c>
      <c r="BC356" s="123">
        <f t="shared" si="9"/>
        <v>0</v>
      </c>
      <c r="BD356" s="123">
        <f t="shared" si="10"/>
        <v>0</v>
      </c>
      <c r="BE356" s="123">
        <f t="shared" si="11"/>
        <v>0</v>
      </c>
      <c r="CZ356" s="123">
        <v>0</v>
      </c>
    </row>
    <row r="357" spans="1:104" ht="12.75">
      <c r="A357" s="151">
        <v>96</v>
      </c>
      <c r="B357" s="152" t="s">
        <v>414</v>
      </c>
      <c r="C357" s="153" t="s">
        <v>415</v>
      </c>
      <c r="D357" s="154" t="s">
        <v>400</v>
      </c>
      <c r="E357" s="155">
        <v>1</v>
      </c>
      <c r="F357" s="155">
        <v>0</v>
      </c>
      <c r="G357" s="156">
        <f t="shared" si="6"/>
        <v>0</v>
      </c>
      <c r="O357" s="150">
        <v>2</v>
      </c>
      <c r="AA357" s="123">
        <v>12</v>
      </c>
      <c r="AB357" s="123">
        <v>0</v>
      </c>
      <c r="AC357" s="123">
        <v>96</v>
      </c>
      <c r="AZ357" s="123">
        <v>1</v>
      </c>
      <c r="BA357" s="123">
        <f t="shared" si="7"/>
        <v>0</v>
      </c>
      <c r="BB357" s="123">
        <f t="shared" si="8"/>
        <v>0</v>
      </c>
      <c r="BC357" s="123">
        <f t="shared" si="9"/>
        <v>0</v>
      </c>
      <c r="BD357" s="123">
        <f t="shared" si="10"/>
        <v>0</v>
      </c>
      <c r="BE357" s="123">
        <f t="shared" si="11"/>
        <v>0</v>
      </c>
      <c r="CZ357" s="123">
        <v>0</v>
      </c>
    </row>
    <row r="358" spans="1:104" ht="22.5">
      <c r="A358" s="151">
        <v>97</v>
      </c>
      <c r="B358" s="152" t="s">
        <v>416</v>
      </c>
      <c r="C358" s="153" t="s">
        <v>417</v>
      </c>
      <c r="D358" s="154" t="s">
        <v>400</v>
      </c>
      <c r="E358" s="155">
        <v>1</v>
      </c>
      <c r="F358" s="155">
        <v>0</v>
      </c>
      <c r="G358" s="156">
        <f t="shared" si="6"/>
        <v>0</v>
      </c>
      <c r="O358" s="150">
        <v>2</v>
      </c>
      <c r="AA358" s="123">
        <v>12</v>
      </c>
      <c r="AB358" s="123">
        <v>0</v>
      </c>
      <c r="AC358" s="123">
        <v>97</v>
      </c>
      <c r="AZ358" s="123">
        <v>1</v>
      </c>
      <c r="BA358" s="123">
        <f t="shared" si="7"/>
        <v>0</v>
      </c>
      <c r="BB358" s="123">
        <f t="shared" si="8"/>
        <v>0</v>
      </c>
      <c r="BC358" s="123">
        <f t="shared" si="9"/>
        <v>0</v>
      </c>
      <c r="BD358" s="123">
        <f t="shared" si="10"/>
        <v>0</v>
      </c>
      <c r="BE358" s="123">
        <f t="shared" si="11"/>
        <v>0</v>
      </c>
      <c r="CZ358" s="123">
        <v>0</v>
      </c>
    </row>
    <row r="359" spans="1:104" ht="22.5">
      <c r="A359" s="151">
        <v>98</v>
      </c>
      <c r="B359" s="152" t="s">
        <v>418</v>
      </c>
      <c r="C359" s="153" t="s">
        <v>419</v>
      </c>
      <c r="D359" s="154" t="s">
        <v>400</v>
      </c>
      <c r="E359" s="155">
        <v>1</v>
      </c>
      <c r="F359" s="155">
        <v>0</v>
      </c>
      <c r="G359" s="156">
        <f t="shared" si="6"/>
        <v>0</v>
      </c>
      <c r="O359" s="150">
        <v>2</v>
      </c>
      <c r="AA359" s="123">
        <v>12</v>
      </c>
      <c r="AB359" s="123">
        <v>0</v>
      </c>
      <c r="AC359" s="123">
        <v>98</v>
      </c>
      <c r="AZ359" s="123">
        <v>1</v>
      </c>
      <c r="BA359" s="123">
        <f t="shared" si="7"/>
        <v>0</v>
      </c>
      <c r="BB359" s="123">
        <f t="shared" si="8"/>
        <v>0</v>
      </c>
      <c r="BC359" s="123">
        <f t="shared" si="9"/>
        <v>0</v>
      </c>
      <c r="BD359" s="123">
        <f t="shared" si="10"/>
        <v>0</v>
      </c>
      <c r="BE359" s="123">
        <f t="shared" si="11"/>
        <v>0</v>
      </c>
      <c r="CZ359" s="123">
        <v>0</v>
      </c>
    </row>
    <row r="360" spans="1:104" ht="22.5">
      <c r="A360" s="151">
        <v>99</v>
      </c>
      <c r="B360" s="152" t="s">
        <v>420</v>
      </c>
      <c r="C360" s="153" t="s">
        <v>421</v>
      </c>
      <c r="D360" s="154" t="s">
        <v>400</v>
      </c>
      <c r="E360" s="155">
        <v>1</v>
      </c>
      <c r="F360" s="155">
        <v>0</v>
      </c>
      <c r="G360" s="156">
        <f t="shared" si="6"/>
        <v>0</v>
      </c>
      <c r="O360" s="150">
        <v>2</v>
      </c>
      <c r="AA360" s="123">
        <v>12</v>
      </c>
      <c r="AB360" s="123">
        <v>0</v>
      </c>
      <c r="AC360" s="123">
        <v>99</v>
      </c>
      <c r="AZ360" s="123">
        <v>1</v>
      </c>
      <c r="BA360" s="123">
        <f t="shared" si="7"/>
        <v>0</v>
      </c>
      <c r="BB360" s="123">
        <f t="shared" si="8"/>
        <v>0</v>
      </c>
      <c r="BC360" s="123">
        <f t="shared" si="9"/>
        <v>0</v>
      </c>
      <c r="BD360" s="123">
        <f t="shared" si="10"/>
        <v>0</v>
      </c>
      <c r="BE360" s="123">
        <f t="shared" si="11"/>
        <v>0</v>
      </c>
      <c r="CZ360" s="123">
        <v>0</v>
      </c>
    </row>
    <row r="361" spans="1:57" ht="12.75">
      <c r="A361" s="163"/>
      <c r="B361" s="164" t="s">
        <v>69</v>
      </c>
      <c r="C361" s="165" t="str">
        <f>CONCATENATE(B351," ",C351)</f>
        <v>999 Vedlejší rozpočtové náklady</v>
      </c>
      <c r="D361" s="163"/>
      <c r="E361" s="166"/>
      <c r="F361" s="166"/>
      <c r="G361" s="167">
        <f>SUM(G351:G360)</f>
        <v>0</v>
      </c>
      <c r="O361" s="150">
        <v>4</v>
      </c>
      <c r="BA361" s="168">
        <f>SUM(BA351:BA360)</f>
        <v>0</v>
      </c>
      <c r="BB361" s="168">
        <f>SUM(BB351:BB360)</f>
        <v>0</v>
      </c>
      <c r="BC361" s="168">
        <f>SUM(BC351:BC360)</f>
        <v>0</v>
      </c>
      <c r="BD361" s="168">
        <f>SUM(BD351:BD360)</f>
        <v>0</v>
      </c>
      <c r="BE361" s="168">
        <f>SUM(BE351:BE360)</f>
        <v>0</v>
      </c>
    </row>
    <row r="362" spans="1:15" ht="12.75">
      <c r="A362" s="143" t="s">
        <v>65</v>
      </c>
      <c r="B362" s="144" t="s">
        <v>422</v>
      </c>
      <c r="C362" s="145" t="s">
        <v>423</v>
      </c>
      <c r="D362" s="146"/>
      <c r="E362" s="147"/>
      <c r="F362" s="147"/>
      <c r="G362" s="148"/>
      <c r="H362" s="149"/>
      <c r="I362" s="149"/>
      <c r="O362" s="150">
        <v>1</v>
      </c>
    </row>
    <row r="363" spans="1:104" ht="12.75">
      <c r="A363" s="151">
        <v>100</v>
      </c>
      <c r="B363" s="152" t="s">
        <v>424</v>
      </c>
      <c r="C363" s="153" t="s">
        <v>425</v>
      </c>
      <c r="D363" s="154" t="s">
        <v>229</v>
      </c>
      <c r="E363" s="155">
        <v>24.2786</v>
      </c>
      <c r="F363" s="155">
        <v>0</v>
      </c>
      <c r="G363" s="156">
        <f>E363*F363</f>
        <v>0</v>
      </c>
      <c r="O363" s="150">
        <v>2</v>
      </c>
      <c r="AA363" s="123">
        <v>12</v>
      </c>
      <c r="AB363" s="123">
        <v>0</v>
      </c>
      <c r="AC363" s="123">
        <v>100</v>
      </c>
      <c r="AZ363" s="123">
        <v>1</v>
      </c>
      <c r="BA363" s="123">
        <f>IF(AZ363=1,G363,0)</f>
        <v>0</v>
      </c>
      <c r="BB363" s="123">
        <f>IF(AZ363=2,G363,0)</f>
        <v>0</v>
      </c>
      <c r="BC363" s="123">
        <f>IF(AZ363=3,G363,0)</f>
        <v>0</v>
      </c>
      <c r="BD363" s="123">
        <f>IF(AZ363=4,G363,0)</f>
        <v>0</v>
      </c>
      <c r="BE363" s="123">
        <f>IF(AZ363=5,G363,0)</f>
        <v>0</v>
      </c>
      <c r="CZ363" s="123">
        <v>0</v>
      </c>
    </row>
    <row r="364" spans="1:15" ht="12.75">
      <c r="A364" s="157"/>
      <c r="B364" s="158"/>
      <c r="C364" s="206">
        <v>217627</v>
      </c>
      <c r="D364" s="198"/>
      <c r="E364" s="159">
        <v>2.1763</v>
      </c>
      <c r="F364" s="160"/>
      <c r="G364" s="161"/>
      <c r="M364" s="181">
        <v>217627</v>
      </c>
      <c r="O364" s="150"/>
    </row>
    <row r="365" spans="1:15" ht="12.75">
      <c r="A365" s="157"/>
      <c r="B365" s="158"/>
      <c r="C365" s="197" t="s">
        <v>426</v>
      </c>
      <c r="D365" s="198"/>
      <c r="E365" s="159">
        <v>0.0007</v>
      </c>
      <c r="F365" s="160"/>
      <c r="G365" s="161"/>
      <c r="M365" s="162" t="s">
        <v>426</v>
      </c>
      <c r="O365" s="150"/>
    </row>
    <row r="366" spans="1:15" ht="12.75">
      <c r="A366" s="157"/>
      <c r="B366" s="158"/>
      <c r="C366" s="206">
        <v>2210158</v>
      </c>
      <c r="D366" s="198"/>
      <c r="E366" s="159">
        <v>22.1016</v>
      </c>
      <c r="F366" s="160"/>
      <c r="G366" s="161"/>
      <c r="M366" s="181">
        <v>2210158</v>
      </c>
      <c r="O366" s="150"/>
    </row>
    <row r="367" spans="1:104" ht="12.75">
      <c r="A367" s="151">
        <v>101</v>
      </c>
      <c r="B367" s="152" t="s">
        <v>427</v>
      </c>
      <c r="C367" s="153" t="s">
        <v>428</v>
      </c>
      <c r="D367" s="154" t="s">
        <v>229</v>
      </c>
      <c r="E367" s="155">
        <v>242.786</v>
      </c>
      <c r="F367" s="155">
        <v>0</v>
      </c>
      <c r="G367" s="156">
        <f>E367*F367</f>
        <v>0</v>
      </c>
      <c r="O367" s="150">
        <v>2</v>
      </c>
      <c r="AA367" s="123">
        <v>12</v>
      </c>
      <c r="AB367" s="123">
        <v>0</v>
      </c>
      <c r="AC367" s="123">
        <v>101</v>
      </c>
      <c r="AZ367" s="123">
        <v>1</v>
      </c>
      <c r="BA367" s="123">
        <f>IF(AZ367=1,G367,0)</f>
        <v>0</v>
      </c>
      <c r="BB367" s="123">
        <f>IF(AZ367=2,G367,0)</f>
        <v>0</v>
      </c>
      <c r="BC367" s="123">
        <f>IF(AZ367=3,G367,0)</f>
        <v>0</v>
      </c>
      <c r="BD367" s="123">
        <f>IF(AZ367=4,G367,0)</f>
        <v>0</v>
      </c>
      <c r="BE367" s="123">
        <f>IF(AZ367=5,G367,0)</f>
        <v>0</v>
      </c>
      <c r="CZ367" s="123">
        <v>0</v>
      </c>
    </row>
    <row r="368" spans="1:15" ht="12.75">
      <c r="A368" s="157"/>
      <c r="B368" s="158"/>
      <c r="C368" s="197" t="s">
        <v>429</v>
      </c>
      <c r="D368" s="198"/>
      <c r="E368" s="159">
        <v>242.786</v>
      </c>
      <c r="F368" s="160"/>
      <c r="G368" s="161"/>
      <c r="M368" s="162" t="s">
        <v>429</v>
      </c>
      <c r="O368" s="150"/>
    </row>
    <row r="369" spans="1:104" ht="12.75">
      <c r="A369" s="151">
        <v>102</v>
      </c>
      <c r="B369" s="152" t="s">
        <v>430</v>
      </c>
      <c r="C369" s="153" t="s">
        <v>431</v>
      </c>
      <c r="D369" s="154" t="s">
        <v>229</v>
      </c>
      <c r="E369" s="155">
        <v>24.2786</v>
      </c>
      <c r="F369" s="155">
        <v>0</v>
      </c>
      <c r="G369" s="156">
        <f>E369*F369</f>
        <v>0</v>
      </c>
      <c r="O369" s="150">
        <v>2</v>
      </c>
      <c r="AA369" s="123">
        <v>12</v>
      </c>
      <c r="AB369" s="123">
        <v>0</v>
      </c>
      <c r="AC369" s="123">
        <v>102</v>
      </c>
      <c r="AZ369" s="123">
        <v>1</v>
      </c>
      <c r="BA369" s="123">
        <f>IF(AZ369=1,G369,0)</f>
        <v>0</v>
      </c>
      <c r="BB369" s="123">
        <f>IF(AZ369=2,G369,0)</f>
        <v>0</v>
      </c>
      <c r="BC369" s="123">
        <f>IF(AZ369=3,G369,0)</f>
        <v>0</v>
      </c>
      <c r="BD369" s="123">
        <f>IF(AZ369=4,G369,0)</f>
        <v>0</v>
      </c>
      <c r="BE369" s="123">
        <f>IF(AZ369=5,G369,0)</f>
        <v>0</v>
      </c>
      <c r="CZ369" s="123">
        <v>0</v>
      </c>
    </row>
    <row r="370" spans="1:15" ht="12.75">
      <c r="A370" s="157"/>
      <c r="B370" s="158"/>
      <c r="C370" s="206">
        <v>242786</v>
      </c>
      <c r="D370" s="198"/>
      <c r="E370" s="159">
        <v>24.2786</v>
      </c>
      <c r="F370" s="160"/>
      <c r="G370" s="161"/>
      <c r="M370" s="181">
        <v>242786</v>
      </c>
      <c r="O370" s="150"/>
    </row>
    <row r="371" spans="1:104" ht="12.75">
      <c r="A371" s="151">
        <v>103</v>
      </c>
      <c r="B371" s="152" t="s">
        <v>432</v>
      </c>
      <c r="C371" s="153" t="s">
        <v>433</v>
      </c>
      <c r="D371" s="154" t="s">
        <v>229</v>
      </c>
      <c r="E371" s="155">
        <v>24.2786</v>
      </c>
      <c r="F371" s="155">
        <v>0</v>
      </c>
      <c r="G371" s="156">
        <f>E371*F371</f>
        <v>0</v>
      </c>
      <c r="O371" s="150">
        <v>2</v>
      </c>
      <c r="AA371" s="123">
        <v>12</v>
      </c>
      <c r="AB371" s="123">
        <v>0</v>
      </c>
      <c r="AC371" s="123">
        <v>103</v>
      </c>
      <c r="AZ371" s="123">
        <v>1</v>
      </c>
      <c r="BA371" s="123">
        <f>IF(AZ371=1,G371,0)</f>
        <v>0</v>
      </c>
      <c r="BB371" s="123">
        <f>IF(AZ371=2,G371,0)</f>
        <v>0</v>
      </c>
      <c r="BC371" s="123">
        <f>IF(AZ371=3,G371,0)</f>
        <v>0</v>
      </c>
      <c r="BD371" s="123">
        <f>IF(AZ371=4,G371,0)</f>
        <v>0</v>
      </c>
      <c r="BE371" s="123">
        <f>IF(AZ371=5,G371,0)</f>
        <v>0</v>
      </c>
      <c r="CZ371" s="123">
        <v>0</v>
      </c>
    </row>
    <row r="372" spans="1:15" ht="12.75">
      <c r="A372" s="157"/>
      <c r="B372" s="158"/>
      <c r="C372" s="206">
        <v>242786</v>
      </c>
      <c r="D372" s="198"/>
      <c r="E372" s="159">
        <v>24.2786</v>
      </c>
      <c r="F372" s="160"/>
      <c r="G372" s="161"/>
      <c r="M372" s="181">
        <v>242786</v>
      </c>
      <c r="O372" s="150"/>
    </row>
    <row r="373" spans="1:104" ht="12.75">
      <c r="A373" s="151">
        <v>104</v>
      </c>
      <c r="B373" s="152" t="s">
        <v>434</v>
      </c>
      <c r="C373" s="153" t="s">
        <v>435</v>
      </c>
      <c r="D373" s="154" t="s">
        <v>229</v>
      </c>
      <c r="E373" s="155">
        <v>17.5543</v>
      </c>
      <c r="F373" s="155">
        <v>0</v>
      </c>
      <c r="G373" s="156">
        <f>E373*F373</f>
        <v>0</v>
      </c>
      <c r="O373" s="150">
        <v>2</v>
      </c>
      <c r="AA373" s="123">
        <v>12</v>
      </c>
      <c r="AB373" s="123">
        <v>0</v>
      </c>
      <c r="AC373" s="123">
        <v>104</v>
      </c>
      <c r="AZ373" s="123">
        <v>1</v>
      </c>
      <c r="BA373" s="123">
        <f>IF(AZ373=1,G373,0)</f>
        <v>0</v>
      </c>
      <c r="BB373" s="123">
        <f>IF(AZ373=2,G373,0)</f>
        <v>0</v>
      </c>
      <c r="BC373" s="123">
        <f>IF(AZ373=3,G373,0)</f>
        <v>0</v>
      </c>
      <c r="BD373" s="123">
        <f>IF(AZ373=4,G373,0)</f>
        <v>0</v>
      </c>
      <c r="BE373" s="123">
        <f>IF(AZ373=5,G373,0)</f>
        <v>0</v>
      </c>
      <c r="CZ373" s="123">
        <v>0</v>
      </c>
    </row>
    <row r="374" spans="1:104" ht="12.75">
      <c r="A374" s="151">
        <v>105</v>
      </c>
      <c r="B374" s="152" t="s">
        <v>436</v>
      </c>
      <c r="C374" s="153" t="s">
        <v>437</v>
      </c>
      <c r="D374" s="154" t="s">
        <v>229</v>
      </c>
      <c r="E374" s="155">
        <v>6.7243</v>
      </c>
      <c r="F374" s="155">
        <v>0</v>
      </c>
      <c r="G374" s="156">
        <f>E374*F374</f>
        <v>0</v>
      </c>
      <c r="O374" s="150">
        <v>2</v>
      </c>
      <c r="AA374" s="123">
        <v>12</v>
      </c>
      <c r="AB374" s="123">
        <v>0</v>
      </c>
      <c r="AC374" s="123">
        <v>105</v>
      </c>
      <c r="AZ374" s="123">
        <v>1</v>
      </c>
      <c r="BA374" s="123">
        <f>IF(AZ374=1,G374,0)</f>
        <v>0</v>
      </c>
      <c r="BB374" s="123">
        <f>IF(AZ374=2,G374,0)</f>
        <v>0</v>
      </c>
      <c r="BC374" s="123">
        <f>IF(AZ374=3,G374,0)</f>
        <v>0</v>
      </c>
      <c r="BD374" s="123">
        <f>IF(AZ374=4,G374,0)</f>
        <v>0</v>
      </c>
      <c r="BE374" s="123">
        <f>IF(AZ374=5,G374,0)</f>
        <v>0</v>
      </c>
      <c r="CZ374" s="123">
        <v>0</v>
      </c>
    </row>
    <row r="375" spans="1:57" ht="12.75">
      <c r="A375" s="163"/>
      <c r="B375" s="164" t="s">
        <v>69</v>
      </c>
      <c r="C375" s="165" t="str">
        <f>CONCATENATE(B362," ",C362)</f>
        <v>D96 Přesuny suti a vybouraných hmot</v>
      </c>
      <c r="D375" s="163"/>
      <c r="E375" s="166"/>
      <c r="F375" s="166"/>
      <c r="G375" s="167">
        <f>SUM(G362:G374)</f>
        <v>0</v>
      </c>
      <c r="O375" s="150">
        <v>4</v>
      </c>
      <c r="BA375" s="168">
        <f>SUM(BA362:BA374)</f>
        <v>0</v>
      </c>
      <c r="BB375" s="168">
        <f>SUM(BB362:BB374)</f>
        <v>0</v>
      </c>
      <c r="BC375" s="168">
        <f>SUM(BC362:BC374)</f>
        <v>0</v>
      </c>
      <c r="BD375" s="168">
        <f>SUM(BD362:BD374)</f>
        <v>0</v>
      </c>
      <c r="BE375" s="168">
        <f>SUM(BE362:BE374)</f>
        <v>0</v>
      </c>
    </row>
    <row r="376" spans="1:7" ht="12.75">
      <c r="A376" s="124"/>
      <c r="B376" s="124"/>
      <c r="C376" s="124"/>
      <c r="D376" s="124"/>
      <c r="E376" s="124"/>
      <c r="F376" s="124"/>
      <c r="G376" s="124"/>
    </row>
    <row r="377" ht="12.75">
      <c r="E377" s="123"/>
    </row>
    <row r="378" ht="12.75">
      <c r="E378" s="123"/>
    </row>
    <row r="379" ht="12.75">
      <c r="E379" s="123"/>
    </row>
    <row r="380" ht="12.75">
      <c r="E380" s="123"/>
    </row>
    <row r="381" ht="12.75">
      <c r="E381" s="123"/>
    </row>
    <row r="382" ht="12.75">
      <c r="E382" s="123"/>
    </row>
    <row r="383" ht="12.75">
      <c r="E383" s="123"/>
    </row>
    <row r="384" ht="12.75">
      <c r="E384" s="123"/>
    </row>
    <row r="385" ht="12.75">
      <c r="E385" s="123"/>
    </row>
    <row r="386" ht="12.75">
      <c r="E386" s="123"/>
    </row>
    <row r="387" ht="12.75">
      <c r="E387" s="123"/>
    </row>
    <row r="388" ht="12.75">
      <c r="E388" s="123"/>
    </row>
    <row r="389" ht="12.75">
      <c r="E389" s="123"/>
    </row>
    <row r="390" ht="12.75">
      <c r="E390" s="123"/>
    </row>
    <row r="391" ht="12.75">
      <c r="E391" s="123"/>
    </row>
    <row r="392" ht="12.75">
      <c r="E392" s="123"/>
    </row>
    <row r="393" ht="12.75">
      <c r="E393" s="123"/>
    </row>
    <row r="394" ht="12.75">
      <c r="E394" s="123"/>
    </row>
    <row r="395" ht="12.75">
      <c r="E395" s="123"/>
    </row>
    <row r="396" ht="12.75">
      <c r="E396" s="123"/>
    </row>
    <row r="397" ht="12.75">
      <c r="E397" s="123"/>
    </row>
    <row r="398" ht="12.75">
      <c r="E398" s="123"/>
    </row>
    <row r="399" spans="1:7" ht="12.75">
      <c r="A399" s="169"/>
      <c r="B399" s="169"/>
      <c r="C399" s="169"/>
      <c r="D399" s="169"/>
      <c r="E399" s="169"/>
      <c r="F399" s="169"/>
      <c r="G399" s="169"/>
    </row>
    <row r="400" spans="1:7" ht="12.75">
      <c r="A400" s="169"/>
      <c r="B400" s="169"/>
      <c r="C400" s="169"/>
      <c r="D400" s="169"/>
      <c r="E400" s="169"/>
      <c r="F400" s="169"/>
      <c r="G400" s="169"/>
    </row>
    <row r="401" spans="1:7" ht="12.75">
      <c r="A401" s="169"/>
      <c r="B401" s="169"/>
      <c r="C401" s="169"/>
      <c r="D401" s="169"/>
      <c r="E401" s="169"/>
      <c r="F401" s="169"/>
      <c r="G401" s="169"/>
    </row>
    <row r="402" spans="1:7" ht="12.75">
      <c r="A402" s="169"/>
      <c r="B402" s="169"/>
      <c r="C402" s="169"/>
      <c r="D402" s="169"/>
      <c r="E402" s="169"/>
      <c r="F402" s="169"/>
      <c r="G402" s="169"/>
    </row>
    <row r="403" ht="12.75">
      <c r="E403" s="123"/>
    </row>
    <row r="404" ht="12.75">
      <c r="E404" s="123"/>
    </row>
    <row r="405" ht="12.75">
      <c r="E405" s="123"/>
    </row>
    <row r="406" ht="12.75">
      <c r="E406" s="123"/>
    </row>
    <row r="407" ht="12.75">
      <c r="E407" s="123"/>
    </row>
    <row r="408" ht="12.75">
      <c r="E408" s="123"/>
    </row>
    <row r="409" ht="12.75">
      <c r="E409" s="123"/>
    </row>
    <row r="410" ht="12.75">
      <c r="E410" s="123"/>
    </row>
    <row r="411" ht="12.75">
      <c r="E411" s="123"/>
    </row>
    <row r="412" ht="12.75">
      <c r="E412" s="123"/>
    </row>
    <row r="413" ht="12.75">
      <c r="E413" s="123"/>
    </row>
    <row r="414" ht="12.75">
      <c r="E414" s="123"/>
    </row>
    <row r="415" ht="12.75">
      <c r="E415" s="123"/>
    </row>
    <row r="416" ht="12.75">
      <c r="E416" s="123"/>
    </row>
    <row r="417" ht="12.75">
      <c r="E417" s="123"/>
    </row>
    <row r="418" ht="12.75">
      <c r="E418" s="123"/>
    </row>
    <row r="419" ht="12.75">
      <c r="E419" s="123"/>
    </row>
    <row r="420" ht="12.75">
      <c r="E420" s="123"/>
    </row>
    <row r="421" ht="12.75">
      <c r="E421" s="123"/>
    </row>
    <row r="422" ht="12.75">
      <c r="E422" s="123"/>
    </row>
    <row r="423" ht="12.75">
      <c r="E423" s="123"/>
    </row>
    <row r="424" ht="12.75">
      <c r="E424" s="123"/>
    </row>
    <row r="425" ht="12.75">
      <c r="E425" s="123"/>
    </row>
    <row r="426" ht="12.75">
      <c r="E426" s="123"/>
    </row>
    <row r="427" ht="12.75">
      <c r="E427" s="123"/>
    </row>
    <row r="428" ht="12.75">
      <c r="E428" s="123"/>
    </row>
    <row r="429" ht="12.75">
      <c r="E429" s="123"/>
    </row>
    <row r="430" ht="12.75">
      <c r="E430" s="123"/>
    </row>
    <row r="431" ht="12.75">
      <c r="E431" s="123"/>
    </row>
    <row r="432" ht="12.75">
      <c r="E432" s="123"/>
    </row>
    <row r="433" ht="12.75">
      <c r="E433" s="123"/>
    </row>
    <row r="434" spans="1:2" ht="12.75">
      <c r="A434" s="170"/>
      <c r="B434" s="170"/>
    </row>
    <row r="435" spans="1:7" ht="12.75">
      <c r="A435" s="169"/>
      <c r="B435" s="169"/>
      <c r="C435" s="172"/>
      <c r="D435" s="172"/>
      <c r="E435" s="173"/>
      <c r="F435" s="172"/>
      <c r="G435" s="174"/>
    </row>
    <row r="436" spans="1:7" ht="12.75">
      <c r="A436" s="175"/>
      <c r="B436" s="175"/>
      <c r="C436" s="169"/>
      <c r="D436" s="169"/>
      <c r="E436" s="176"/>
      <c r="F436" s="169"/>
      <c r="G436" s="169"/>
    </row>
    <row r="437" spans="1:7" ht="12.75">
      <c r="A437" s="169"/>
      <c r="B437" s="169"/>
      <c r="C437" s="169"/>
      <c r="D437" s="169"/>
      <c r="E437" s="176"/>
      <c r="F437" s="169"/>
      <c r="G437" s="169"/>
    </row>
    <row r="438" spans="1:7" ht="12.75">
      <c r="A438" s="169"/>
      <c r="B438" s="169"/>
      <c r="C438" s="169"/>
      <c r="D438" s="169"/>
      <c r="E438" s="176"/>
      <c r="F438" s="169"/>
      <c r="G438" s="169"/>
    </row>
    <row r="439" spans="1:7" ht="12.75">
      <c r="A439" s="169"/>
      <c r="B439" s="169"/>
      <c r="C439" s="169"/>
      <c r="D439" s="169"/>
      <c r="E439" s="176"/>
      <c r="F439" s="169"/>
      <c r="G439" s="169"/>
    </row>
    <row r="440" spans="1:7" ht="12.75">
      <c r="A440" s="169"/>
      <c r="B440" s="169"/>
      <c r="C440" s="169"/>
      <c r="D440" s="169"/>
      <c r="E440" s="176"/>
      <c r="F440" s="169"/>
      <c r="G440" s="169"/>
    </row>
    <row r="441" spans="1:7" ht="12.75">
      <c r="A441" s="169"/>
      <c r="B441" s="169"/>
      <c r="C441" s="169"/>
      <c r="D441" s="169"/>
      <c r="E441" s="176"/>
      <c r="F441" s="169"/>
      <c r="G441" s="169"/>
    </row>
    <row r="442" spans="1:7" ht="12.75">
      <c r="A442" s="169"/>
      <c r="B442" s="169"/>
      <c r="C442" s="169"/>
      <c r="D442" s="169"/>
      <c r="E442" s="176"/>
      <c r="F442" s="169"/>
      <c r="G442" s="169"/>
    </row>
    <row r="443" spans="1:7" ht="12.75">
      <c r="A443" s="169"/>
      <c r="B443" s="169"/>
      <c r="C443" s="169"/>
      <c r="D443" s="169"/>
      <c r="E443" s="176"/>
      <c r="F443" s="169"/>
      <c r="G443" s="169"/>
    </row>
    <row r="444" spans="1:7" ht="12.75">
      <c r="A444" s="169"/>
      <c r="B444" s="169"/>
      <c r="C444" s="169"/>
      <c r="D444" s="169"/>
      <c r="E444" s="176"/>
      <c r="F444" s="169"/>
      <c r="G444" s="169"/>
    </row>
    <row r="445" spans="1:7" ht="12.75">
      <c r="A445" s="169"/>
      <c r="B445" s="169"/>
      <c r="C445" s="169"/>
      <c r="D445" s="169"/>
      <c r="E445" s="176"/>
      <c r="F445" s="169"/>
      <c r="G445" s="169"/>
    </row>
    <row r="446" spans="1:7" ht="12.75">
      <c r="A446" s="169"/>
      <c r="B446" s="169"/>
      <c r="C446" s="169"/>
      <c r="D446" s="169"/>
      <c r="E446" s="176"/>
      <c r="F446" s="169"/>
      <c r="G446" s="169"/>
    </row>
    <row r="447" spans="1:7" ht="12.75">
      <c r="A447" s="169"/>
      <c r="B447" s="169"/>
      <c r="C447" s="169"/>
      <c r="D447" s="169"/>
      <c r="E447" s="176"/>
      <c r="F447" s="169"/>
      <c r="G447" s="169"/>
    </row>
    <row r="448" spans="1:7" ht="12.75">
      <c r="A448" s="169"/>
      <c r="B448" s="169"/>
      <c r="C448" s="169"/>
      <c r="D448" s="169"/>
      <c r="E448" s="176"/>
      <c r="F448" s="169"/>
      <c r="G448" s="169"/>
    </row>
  </sheetData>
  <sheetProtection/>
  <mergeCells count="218">
    <mergeCell ref="C370:D370"/>
    <mergeCell ref="C372:D372"/>
    <mergeCell ref="C364:D364"/>
    <mergeCell ref="C365:D365"/>
    <mergeCell ref="C366:D366"/>
    <mergeCell ref="C368:D368"/>
    <mergeCell ref="C341:D341"/>
    <mergeCell ref="C342:D342"/>
    <mergeCell ref="C343:D343"/>
    <mergeCell ref="C345:D345"/>
    <mergeCell ref="C337:D337"/>
    <mergeCell ref="C338:D338"/>
    <mergeCell ref="C339:D339"/>
    <mergeCell ref="C340:D340"/>
    <mergeCell ref="C333:D333"/>
    <mergeCell ref="C334:D334"/>
    <mergeCell ref="C335:D335"/>
    <mergeCell ref="C336:D336"/>
    <mergeCell ref="C327:D327"/>
    <mergeCell ref="C328:D328"/>
    <mergeCell ref="C329:D329"/>
    <mergeCell ref="C330:D330"/>
    <mergeCell ref="C331:D331"/>
    <mergeCell ref="C332:D332"/>
    <mergeCell ref="C299:D299"/>
    <mergeCell ref="C312:D312"/>
    <mergeCell ref="C314:D314"/>
    <mergeCell ref="C316:D316"/>
    <mergeCell ref="C318:D318"/>
    <mergeCell ref="C320:D320"/>
    <mergeCell ref="C325:D325"/>
    <mergeCell ref="C326:D326"/>
    <mergeCell ref="C295:D295"/>
    <mergeCell ref="C296:D296"/>
    <mergeCell ref="C297:D297"/>
    <mergeCell ref="C298:D298"/>
    <mergeCell ref="C290:D290"/>
    <mergeCell ref="C291:D291"/>
    <mergeCell ref="C292:D292"/>
    <mergeCell ref="C294:D294"/>
    <mergeCell ref="C285:D285"/>
    <mergeCell ref="C286:D286"/>
    <mergeCell ref="C287:D287"/>
    <mergeCell ref="C288:D288"/>
    <mergeCell ref="C279:D279"/>
    <mergeCell ref="C281:D281"/>
    <mergeCell ref="C283:D283"/>
    <mergeCell ref="C284:D284"/>
    <mergeCell ref="C252:D252"/>
    <mergeCell ref="C255:D255"/>
    <mergeCell ref="C274:D274"/>
    <mergeCell ref="C275:D275"/>
    <mergeCell ref="C244:D244"/>
    <mergeCell ref="C249:D249"/>
    <mergeCell ref="C250:D250"/>
    <mergeCell ref="C251:D251"/>
    <mergeCell ref="C259:D259"/>
    <mergeCell ref="C260:D260"/>
    <mergeCell ref="C261:D261"/>
    <mergeCell ref="C264:D264"/>
    <mergeCell ref="C234:D234"/>
    <mergeCell ref="C236:D236"/>
    <mergeCell ref="C257:D257"/>
    <mergeCell ref="C258:D258"/>
    <mergeCell ref="C237:D237"/>
    <mergeCell ref="C238:D238"/>
    <mergeCell ref="C239:D239"/>
    <mergeCell ref="C240:D240"/>
    <mergeCell ref="C241:D241"/>
    <mergeCell ref="C242:D242"/>
    <mergeCell ref="C226:D226"/>
    <mergeCell ref="C230:D230"/>
    <mergeCell ref="C231:D231"/>
    <mergeCell ref="C232:D232"/>
    <mergeCell ref="C210:D210"/>
    <mergeCell ref="C212:D212"/>
    <mergeCell ref="C196:D196"/>
    <mergeCell ref="C198:D198"/>
    <mergeCell ref="C200:D200"/>
    <mergeCell ref="C202:D202"/>
    <mergeCell ref="C204:D204"/>
    <mergeCell ref="C206:D206"/>
    <mergeCell ref="C207:D207"/>
    <mergeCell ref="C208:D208"/>
    <mergeCell ref="C191:D191"/>
    <mergeCell ref="C192:D192"/>
    <mergeCell ref="C172:D172"/>
    <mergeCell ref="C179:D179"/>
    <mergeCell ref="C180:D180"/>
    <mergeCell ref="C181:D181"/>
    <mergeCell ref="C171:D171"/>
    <mergeCell ref="C185:D185"/>
    <mergeCell ref="C189:D189"/>
    <mergeCell ref="C190:D190"/>
    <mergeCell ref="C166:D166"/>
    <mergeCell ref="C167:D167"/>
    <mergeCell ref="C169:D169"/>
    <mergeCell ref="C170:D170"/>
    <mergeCell ref="C160:D160"/>
    <mergeCell ref="C161:D161"/>
    <mergeCell ref="C162:D162"/>
    <mergeCell ref="C165:D165"/>
    <mergeCell ref="C163:D163"/>
    <mergeCell ref="C164:D164"/>
    <mergeCell ref="C144:D144"/>
    <mergeCell ref="C145:D145"/>
    <mergeCell ref="C149:D149"/>
    <mergeCell ref="C150:D150"/>
    <mergeCell ref="C152:D152"/>
    <mergeCell ref="C157:D157"/>
    <mergeCell ref="C158:D158"/>
    <mergeCell ref="C159:D159"/>
    <mergeCell ref="C140:D140"/>
    <mergeCell ref="C124:D124"/>
    <mergeCell ref="C125:D125"/>
    <mergeCell ref="C126:D126"/>
    <mergeCell ref="C127:D127"/>
    <mergeCell ref="C128:D128"/>
    <mergeCell ref="C130:D130"/>
    <mergeCell ref="C131:D131"/>
    <mergeCell ref="C134:D134"/>
    <mergeCell ref="C135:D135"/>
    <mergeCell ref="C117:D117"/>
    <mergeCell ref="C129:D129"/>
    <mergeCell ref="C118:D118"/>
    <mergeCell ref="C119:D119"/>
    <mergeCell ref="C120:D120"/>
    <mergeCell ref="C121:D121"/>
    <mergeCell ref="C122:D122"/>
    <mergeCell ref="C123:D123"/>
    <mergeCell ref="C112:D112"/>
    <mergeCell ref="C114:D114"/>
    <mergeCell ref="C115:D115"/>
    <mergeCell ref="C116:D116"/>
    <mergeCell ref="C108:D108"/>
    <mergeCell ref="C109:D109"/>
    <mergeCell ref="C110:D110"/>
    <mergeCell ref="C111:D111"/>
    <mergeCell ref="C102:D102"/>
    <mergeCell ref="C104:D104"/>
    <mergeCell ref="C105:D105"/>
    <mergeCell ref="C107:D107"/>
    <mergeCell ref="C98:D98"/>
    <mergeCell ref="C99:D99"/>
    <mergeCell ref="C100:D100"/>
    <mergeCell ref="C101:D101"/>
    <mergeCell ref="C94:D94"/>
    <mergeCell ref="C95:D95"/>
    <mergeCell ref="C96:D96"/>
    <mergeCell ref="C97:D97"/>
    <mergeCell ref="C89:D89"/>
    <mergeCell ref="C90:D90"/>
    <mergeCell ref="C91:D91"/>
    <mergeCell ref="C93:D93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2:D72"/>
    <mergeCell ref="C74:D74"/>
    <mergeCell ref="C75:D75"/>
    <mergeCell ref="C76:D76"/>
    <mergeCell ref="C66:D66"/>
    <mergeCell ref="C69:D69"/>
    <mergeCell ref="C70:D70"/>
    <mergeCell ref="C71:D71"/>
    <mergeCell ref="C60:D60"/>
    <mergeCell ref="C63:D63"/>
    <mergeCell ref="C64:D64"/>
    <mergeCell ref="C65:D65"/>
    <mergeCell ref="C56:D56"/>
    <mergeCell ref="C57:D57"/>
    <mergeCell ref="C58:D58"/>
    <mergeCell ref="C59:D59"/>
    <mergeCell ref="C45:D45"/>
    <mergeCell ref="C61:D61"/>
    <mergeCell ref="C62:D62"/>
    <mergeCell ref="C46:D46"/>
    <mergeCell ref="C47:D47"/>
    <mergeCell ref="C48:D48"/>
    <mergeCell ref="C49:D49"/>
    <mergeCell ref="C50:D50"/>
    <mergeCell ref="C51:D51"/>
    <mergeCell ref="C52:D52"/>
    <mergeCell ref="C40:D40"/>
    <mergeCell ref="C41:D41"/>
    <mergeCell ref="C43:D43"/>
    <mergeCell ref="C44:D44"/>
    <mergeCell ref="C34:D34"/>
    <mergeCell ref="C35:D35"/>
    <mergeCell ref="C36:D36"/>
    <mergeCell ref="C39:D39"/>
    <mergeCell ref="C37:D37"/>
    <mergeCell ref="C38:D38"/>
    <mergeCell ref="C17:D17"/>
    <mergeCell ref="C21:D21"/>
    <mergeCell ref="C23:D23"/>
    <mergeCell ref="C25:D25"/>
    <mergeCell ref="C27:D27"/>
    <mergeCell ref="C31:D31"/>
    <mergeCell ref="C32:D32"/>
    <mergeCell ref="C33:D33"/>
    <mergeCell ref="C13:D13"/>
    <mergeCell ref="C15:D15"/>
    <mergeCell ref="A1:G1"/>
    <mergeCell ref="A3:B3"/>
    <mergeCell ref="A4:B4"/>
    <mergeCell ref="E4:G4"/>
    <mergeCell ref="C9:D9"/>
    <mergeCell ref="C10:D10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Srna</dc:creator>
  <cp:keywords/>
  <dc:description/>
  <cp:lastModifiedBy>Zuzana Halamová</cp:lastModifiedBy>
  <dcterms:created xsi:type="dcterms:W3CDTF">2014-08-06T08:35:09Z</dcterms:created>
  <dcterms:modified xsi:type="dcterms:W3CDTF">2014-08-06T11:47:01Z</dcterms:modified>
  <cp:category/>
  <cp:version/>
  <cp:contentType/>
  <cp:contentStatus/>
</cp:coreProperties>
</file>