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ÝKRESY\API\Brožek\2016\Hasičárna chrastava\Prováděčka\Výstup\UT\pdf\"/>
    </mc:Choice>
  </mc:AlternateContent>
  <bookViews>
    <workbookView xWindow="360" yWindow="288" windowWidth="28332" windowHeight="106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Položky!$A$1:$G$75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74" i="3" l="1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12" i="2"/>
  <c r="A12" i="2"/>
  <c r="C75" i="3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C65" i="3" s="1"/>
  <c r="G11" i="2" s="1"/>
  <c r="BA58" i="3"/>
  <c r="G58" i="3"/>
  <c r="BB58" i="3" s="1"/>
  <c r="BE57" i="3"/>
  <c r="BD57" i="3"/>
  <c r="BD65" i="3" s="1"/>
  <c r="H11" i="2" s="1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11" i="2"/>
  <c r="A11" i="2"/>
  <c r="BE65" i="3"/>
  <c r="I11" i="2" s="1"/>
  <c r="C65" i="3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10" i="2"/>
  <c r="A10" i="2"/>
  <c r="C53" i="3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9" i="2"/>
  <c r="A9" i="2"/>
  <c r="BA41" i="3"/>
  <c r="E9" i="2" s="1"/>
  <c r="C41" i="3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8" i="2"/>
  <c r="A8" i="2"/>
  <c r="C32" i="3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10" i="3"/>
  <c r="BD10" i="3"/>
  <c r="BC10" i="3"/>
  <c r="BA10" i="3"/>
  <c r="G10" i="3"/>
  <c r="BB10" i="3" s="1"/>
  <c r="BE9" i="3"/>
  <c r="BD9" i="3"/>
  <c r="BC9" i="3"/>
  <c r="BA9" i="3"/>
  <c r="G9" i="3"/>
  <c r="BB9" i="3" s="1"/>
  <c r="BE8" i="3"/>
  <c r="BD8" i="3"/>
  <c r="BC8" i="3"/>
  <c r="BA8" i="3"/>
  <c r="G8" i="3"/>
  <c r="BB8" i="3" s="1"/>
  <c r="B7" i="2"/>
  <c r="A7" i="2"/>
  <c r="C13" i="3"/>
  <c r="C4" i="3"/>
  <c r="F3" i="3"/>
  <c r="C3" i="3"/>
  <c r="H19" i="2"/>
  <c r="G18" i="2"/>
  <c r="I18" i="2" s="1"/>
  <c r="C2" i="2"/>
  <c r="C1" i="2"/>
  <c r="F33" i="1"/>
  <c r="F31" i="1"/>
  <c r="G22" i="1"/>
  <c r="G21" i="1" s="1"/>
  <c r="G8" i="1"/>
  <c r="BC32" i="3" l="1"/>
  <c r="G8" i="2" s="1"/>
  <c r="BD41" i="3"/>
  <c r="H9" i="2" s="1"/>
  <c r="BA75" i="3"/>
  <c r="E12" i="2" s="1"/>
  <c r="BC75" i="3"/>
  <c r="G12" i="2" s="1"/>
  <c r="BE75" i="3"/>
  <c r="I12" i="2" s="1"/>
  <c r="BD75" i="3"/>
  <c r="H12" i="2" s="1"/>
  <c r="BA65" i="3"/>
  <c r="E11" i="2" s="1"/>
  <c r="G65" i="3"/>
  <c r="BA53" i="3"/>
  <c r="E10" i="2" s="1"/>
  <c r="BC53" i="3"/>
  <c r="G10" i="2" s="1"/>
  <c r="BD53" i="3"/>
  <c r="H10" i="2" s="1"/>
  <c r="BE53" i="3"/>
  <c r="I10" i="2" s="1"/>
  <c r="BC41" i="3"/>
  <c r="G9" i="2" s="1"/>
  <c r="BE41" i="3"/>
  <c r="I9" i="2" s="1"/>
  <c r="BE32" i="3"/>
  <c r="I8" i="2" s="1"/>
  <c r="BD13" i="3"/>
  <c r="H7" i="2" s="1"/>
  <c r="BB13" i="3"/>
  <c r="F7" i="2" s="1"/>
  <c r="BE13" i="3"/>
  <c r="I7" i="2" s="1"/>
  <c r="BC13" i="3"/>
  <c r="G7" i="2" s="1"/>
  <c r="BA13" i="3"/>
  <c r="E7" i="2" s="1"/>
  <c r="BD32" i="3"/>
  <c r="H8" i="2" s="1"/>
  <c r="BA32" i="3"/>
  <c r="E8" i="2" s="1"/>
  <c r="G13" i="3"/>
  <c r="BB32" i="3"/>
  <c r="F8" i="2" s="1"/>
  <c r="BB53" i="3"/>
  <c r="F10" i="2" s="1"/>
  <c r="BB75" i="3"/>
  <c r="F12" i="2" s="1"/>
  <c r="G32" i="3"/>
  <c r="BB41" i="3"/>
  <c r="F9" i="2" s="1"/>
  <c r="G53" i="3"/>
  <c r="G75" i="3"/>
  <c r="G41" i="3"/>
  <c r="BB65" i="3"/>
  <c r="F11" i="2" s="1"/>
  <c r="H13" i="2" l="1"/>
  <c r="C15" i="1" s="1"/>
  <c r="G13" i="2"/>
  <c r="C14" i="1" s="1"/>
  <c r="E13" i="2"/>
  <c r="C16" i="1" s="1"/>
  <c r="I13" i="2"/>
  <c r="C20" i="1" s="1"/>
  <c r="F13" i="2"/>
  <c r="C17" i="1" s="1"/>
  <c r="C18" i="1" l="1"/>
  <c r="C21" i="1" s="1"/>
  <c r="C22" i="1" s="1"/>
  <c r="F29" i="1" s="1"/>
  <c r="F34" i="1" s="1"/>
</calcChain>
</file>

<file path=xl/sharedStrings.xml><?xml version="1.0" encoding="utf-8"?>
<sst xmlns="http://schemas.openxmlformats.org/spreadsheetml/2006/main" count="299" uniqueCount="204">
  <si>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</si>
  <si>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</si>
  <si>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</si>
  <si>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</si>
  <si>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</si>
  <si>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</si>
  <si>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</si>
  <si>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</si>
  <si>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</si>
  <si>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</si>
  <si>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</si>
  <si>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</si>
  <si>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</si>
  <si>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</si>
  <si>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</si>
  <si>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</si>
  <si>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</si>
  <si>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</si>
  <si>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</si>
  <si>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</si>
  <si>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</si>
  <si>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</si>
  <si>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</si>
  <si>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</si>
  <si>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</si>
  <si>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</si>
  <si>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</si>
  <si>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</si>
  <si>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</si>
  <si>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</si>
  <si>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</si>
  <si>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</si>
  <si>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</si>
  <si>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</si>
  <si>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</si>
  <si>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</si>
  <si>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</si>
  <si>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</si>
  <si>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</si>
  <si>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</si>
  <si>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</si>
  <si>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</si>
  <si>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</si>
  <si>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</si>
  <si>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</si>
  <si>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</si>
  <si>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</si>
  <si>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</si>
  <si>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</si>
  <si>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</si>
  <si>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</si>
  <si>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</si>
  <si>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</si>
  <si>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</si>
  <si>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</si>
  <si>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</si>
  <si>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</si>
  <si>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</si>
  <si>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</si>
  <si>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</si>
  <si>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</si>
  <si>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</si>
  <si>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</si>
  <si>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</si>
  <si>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</si>
  <si>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</si>
  <si>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</si>
  <si>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Požární zbrojnice Chrastava</t>
  </si>
  <si>
    <t>713</t>
  </si>
  <si>
    <t>Izolace tepelné</t>
  </si>
  <si>
    <t>713 46-1111.R00</t>
  </si>
  <si>
    <t xml:space="preserve">Montáž Izolace potrubí skružemi s folií </t>
  </si>
  <si>
    <t>m</t>
  </si>
  <si>
    <t>713-46-1111</t>
  </si>
  <si>
    <t xml:space="preserve">PAROC Hvac Section AluCoat T 15/20 </t>
  </si>
  <si>
    <t>713 46-1112</t>
  </si>
  <si>
    <t xml:space="preserve">PAROC Hvac Section AluCoat 18/20 </t>
  </si>
  <si>
    <t>713 46-1113</t>
  </si>
  <si>
    <t xml:space="preserve">PAROC Hvac Section AluCoat T 22/25 </t>
  </si>
  <si>
    <t>713-461114</t>
  </si>
  <si>
    <t xml:space="preserve">PAROC Hvac Section AluCoat T 28/30 </t>
  </si>
  <si>
    <t>731</t>
  </si>
  <si>
    <t>Kotelny</t>
  </si>
  <si>
    <t>731 24-9312.R00</t>
  </si>
  <si>
    <t xml:space="preserve">Montáž závěsných kotlů turbo bez TUV, odkouření </t>
  </si>
  <si>
    <t>soubor</t>
  </si>
  <si>
    <t>731 24-9312</t>
  </si>
  <si>
    <t>Geminox Kondenzační kotel THRs 5-25 C SET 161 SET Kotel+zásobník 160 l</t>
  </si>
  <si>
    <t>731 24-9321</t>
  </si>
  <si>
    <t xml:space="preserve">Geminox rozšiřující modul AGU 2.550 </t>
  </si>
  <si>
    <t>kus</t>
  </si>
  <si>
    <t>731 24-9322</t>
  </si>
  <si>
    <t xml:space="preserve">Geminox vícenás. propojovací kabel AGU 2.110 </t>
  </si>
  <si>
    <t>731 24-9323</t>
  </si>
  <si>
    <t>Geminox jímkové čidlo QAZ 36.529/109 SOUČÁST SETU</t>
  </si>
  <si>
    <t>731 24-9324</t>
  </si>
  <si>
    <t xml:space="preserve">Geminox příložné čidlo QAD 36 </t>
  </si>
  <si>
    <t>731 24-9325</t>
  </si>
  <si>
    <t xml:space="preserve">Geminox Prostorový přístroj QAA 55,110 </t>
  </si>
  <si>
    <t>731 24-9326</t>
  </si>
  <si>
    <t>Geminox Venkovní čidlo QAC 34 SOUČÁST SETU</t>
  </si>
  <si>
    <t>731 24-9327</t>
  </si>
  <si>
    <t>Geminox sada pro ohřev TV v ex. zásob. W07.43804 SOUČÁST SETU</t>
  </si>
  <si>
    <t>731 24-9330</t>
  </si>
  <si>
    <t xml:space="preserve">Geminox Multiprotec </t>
  </si>
  <si>
    <t>litr</t>
  </si>
  <si>
    <t>731 41-2211</t>
  </si>
  <si>
    <t xml:space="preserve">MTZ Odkouř. koax.svislé 80/125 PP </t>
  </si>
  <si>
    <t>sada</t>
  </si>
  <si>
    <t>731 41-2212.</t>
  </si>
  <si>
    <t xml:space="preserve">Brilon střešní koncovka 125/80 černá </t>
  </si>
  <si>
    <t>731 41-2213.</t>
  </si>
  <si>
    <t xml:space="preserve">Brilon průchodka rovnou střechou 125/80, </t>
  </si>
  <si>
    <t>731 41-2214</t>
  </si>
  <si>
    <t xml:space="preserve">Brilon kontrolní kus přímý 125/80 </t>
  </si>
  <si>
    <t>731 41-2215</t>
  </si>
  <si>
    <t xml:space="preserve">Brilon koaxiální trubka 128/80 - 1 m </t>
  </si>
  <si>
    <t>731 24-9113.</t>
  </si>
  <si>
    <t>Zapojení a zprovoznění regulace včetně dodávky kabelů</t>
  </si>
  <si>
    <t>kpl</t>
  </si>
  <si>
    <t>731 24-9114</t>
  </si>
  <si>
    <t xml:space="preserve">Uvedení kotle do provozu </t>
  </si>
  <si>
    <t>732</t>
  </si>
  <si>
    <t>Strojovny</t>
  </si>
  <si>
    <t>732 11-1001</t>
  </si>
  <si>
    <t>Ivar.550 A  Hydraulický vyrovnávač tlaku kod 550600</t>
  </si>
  <si>
    <t>732 11-1021</t>
  </si>
  <si>
    <t xml:space="preserve">Ivar.PAW.HEAT BLOC V 23 </t>
  </si>
  <si>
    <t>732 11-1022</t>
  </si>
  <si>
    <t>Ivar.PAW.DR 3421 DRŽÁK ROZDĚLOVAČE kod 3421</t>
  </si>
  <si>
    <t>732 11-1023</t>
  </si>
  <si>
    <t xml:space="preserve">Ivar.PAW.HEAT BLOC D 31 - DAB.EVOSTA </t>
  </si>
  <si>
    <t>732 11-1024</t>
  </si>
  <si>
    <t xml:space="preserve">Ivar.PAW.HEAT BLOC M 34 - DAB EVOSTA </t>
  </si>
  <si>
    <t>732 33-1519.R00</t>
  </si>
  <si>
    <t xml:space="preserve">Nádoby expanzní tlakové Reflex NG 35/6 </t>
  </si>
  <si>
    <t>732 42-9111.R00</t>
  </si>
  <si>
    <t xml:space="preserve">Montáž a sestavení rozdělovače, a kotlových modulů </t>
  </si>
  <si>
    <t>733</t>
  </si>
  <si>
    <t>Rozvod potrubí</t>
  </si>
  <si>
    <t>733 16-1104.R00</t>
  </si>
  <si>
    <t>733 16-1106.R00</t>
  </si>
  <si>
    <t>733 16-1107.R00</t>
  </si>
  <si>
    <t xml:space="preserve">Potrubí IVCT STEEL PRESS 22 x 1,5 </t>
  </si>
  <si>
    <t>733 16-1108.R00</t>
  </si>
  <si>
    <t xml:space="preserve">Potrubí IVCT STEEL PRESS 28 x 1,5 </t>
  </si>
  <si>
    <t>733 17-8115.R00</t>
  </si>
  <si>
    <t>Potrubí vícevrstvé IVAR.ALPEX-DUO, D 16x2 mm ISOL</t>
  </si>
  <si>
    <t>733 19-0106.R00</t>
  </si>
  <si>
    <t xml:space="preserve">Tlaková zkouška potrubí </t>
  </si>
  <si>
    <t>733 17-1120.R00</t>
  </si>
  <si>
    <t xml:space="preserve">Napojení potrubí ALPEX u rozdělovače </t>
  </si>
  <si>
    <t>733 17-1130.R00</t>
  </si>
  <si>
    <t xml:space="preserve">Montáž rozdělovače Ivar 501 ND </t>
  </si>
  <si>
    <t>733 17-1135</t>
  </si>
  <si>
    <t xml:space="preserve">Rozdělovač Ivar.CS 501 ND - 5 cestný </t>
  </si>
  <si>
    <t>733 17-1137</t>
  </si>
  <si>
    <t xml:space="preserve">Skřín rozdělovače klasik P 2 </t>
  </si>
  <si>
    <t>734</t>
  </si>
  <si>
    <t>Armatury</t>
  </si>
  <si>
    <t>734 21-3113.R00</t>
  </si>
  <si>
    <t xml:space="preserve">Ventil automatický odvzdušňovací, DN 15 </t>
  </si>
  <si>
    <t>734 23-3111.R00</t>
  </si>
  <si>
    <t xml:space="preserve">Kohout kulový, vnitř.-vnitř.z. IVAR PERFECTA DN 15 </t>
  </si>
  <si>
    <t>734 23-3112.R00</t>
  </si>
  <si>
    <t xml:space="preserve">Kohout kulový, vnitř.-vnitř.z. IVAR PERFECTA DN 20 </t>
  </si>
  <si>
    <t>734 29-3273.R00</t>
  </si>
  <si>
    <t xml:space="preserve">Magnetický FILTR Boilermag 3/4" </t>
  </si>
  <si>
    <t>734 29-3312.R00</t>
  </si>
  <si>
    <t xml:space="preserve">Kohout kulový vypouštěcí, IVAR.EURO M DN 15 </t>
  </si>
  <si>
    <t>734 22-3112.RT2</t>
  </si>
  <si>
    <t>IVAR.KIT AVK DD 346/1 DN 15 Připojení těles VK na Alpex + hlavice</t>
  </si>
  <si>
    <t>734 22-3112.RT3</t>
  </si>
  <si>
    <t>IVAR.KIT VD 2105 N DN 15 Radiátorové šroubení + ventil s hlavicí</t>
  </si>
  <si>
    <t>734 22-3113.R00</t>
  </si>
  <si>
    <t xml:space="preserve">Krycí růžide dvojitá </t>
  </si>
  <si>
    <t>734 26-3313.R00</t>
  </si>
  <si>
    <t xml:space="preserve">Šroubení topenářské, přímé, IVAR.SP 603 DN 20 </t>
  </si>
  <si>
    <t>734 26-3314.R00</t>
  </si>
  <si>
    <t xml:space="preserve">Šroubení topenářské, přímé, IVAR.SP 603 DN 25 </t>
  </si>
  <si>
    <t>735</t>
  </si>
  <si>
    <t>Otopná tělesa</t>
  </si>
  <si>
    <t>735 19-1903.R00</t>
  </si>
  <si>
    <t xml:space="preserve">Topná zkouška, regulace a proplach systému </t>
  </si>
  <si>
    <t>hod</t>
  </si>
  <si>
    <t>735 15-6670.R00</t>
  </si>
  <si>
    <t xml:space="preserve">Otopná tělesa panelová Radik Klasik 22  600/1800 </t>
  </si>
  <si>
    <t>735 15-6688.R00</t>
  </si>
  <si>
    <t xml:space="preserve">Otopná tělesa panelová Radik Klasik 22  900/1200 </t>
  </si>
  <si>
    <t>735 15-6691.R00</t>
  </si>
  <si>
    <t xml:space="preserve">Otopná tělesa panelová Radik Klasik 22  900/1800 </t>
  </si>
  <si>
    <t>735 15-7260.R00</t>
  </si>
  <si>
    <t xml:space="preserve">Otopná těl.panel.Radik Ventil Kompakt 11  600/ 400 </t>
  </si>
  <si>
    <t>735 15-7666.R00</t>
  </si>
  <si>
    <t xml:space="preserve">Otopná těl.panel.Radik Ventil Kompakt 22  600/1000 </t>
  </si>
  <si>
    <t>735 15-7682.R00</t>
  </si>
  <si>
    <t xml:space="preserve">Otopná těl.panel.Radik Ventil Kompakt 22  900/ 600 </t>
  </si>
  <si>
    <t>735 15-7782.R00</t>
  </si>
  <si>
    <t xml:space="preserve">Otopná těl.panel.Radik Ventil Kompakt 33  900/ 600 </t>
  </si>
  <si>
    <t xml:space="preserve"> Označení konkrétních výrobků slouží pouze jako určení standardu a kvality výrobků</t>
  </si>
  <si>
    <t xml:space="preserve">VYTÁPĚNÍ </t>
  </si>
  <si>
    <t xml:space="preserve">Potrubí IVCT STEEL PRESS 15 x 1,2 </t>
  </si>
  <si>
    <t>Potrubí IVCT STEEL PRESS 18 x 1,2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</si>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</sst>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20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49" fontId="17" fillId="0" borderId="53" xfId="1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B37" sqref="B37:G45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2.5546875" customWidth="1"/>
    <col min="6" max="6" width="19.6640625" customWidth="1"/>
    <col min="7" max="7" width="14.10937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" customHeight="1" x14ac:dyDescent="0.3">
      <c r="A4" s="7"/>
      <c r="B4" s="8"/>
      <c r="C4" s="9" t="s">
        <v>200</v>
      </c>
      <c r="D4" s="10"/>
      <c r="E4" s="10"/>
      <c r="F4" s="11"/>
      <c r="G4" s="12"/>
    </row>
    <row r="5" spans="1:57" ht="12.9" customHeight="1" x14ac:dyDescent="0.25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" customHeight="1" x14ac:dyDescent="0.3">
      <c r="A6" s="7"/>
      <c r="B6" s="8"/>
      <c r="C6" s="9" t="s">
        <v>67</v>
      </c>
      <c r="D6" s="10"/>
      <c r="E6" s="10"/>
      <c r="F6" s="18"/>
      <c r="G6" s="12"/>
    </row>
    <row r="7" spans="1:57" x14ac:dyDescent="0.25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5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5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5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5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3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3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" customHeight="1" x14ac:dyDescent="0.25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" customHeight="1" x14ac:dyDescent="0.25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" customHeight="1" x14ac:dyDescent="0.25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" customHeight="1" x14ac:dyDescent="0.25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" customHeight="1" x14ac:dyDescent="0.25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" customHeight="1" x14ac:dyDescent="0.25">
      <c r="A19" s="49"/>
      <c r="B19" s="41"/>
      <c r="C19" s="42"/>
      <c r="D19" s="24"/>
      <c r="E19" s="46"/>
      <c r="F19" s="47"/>
      <c r="G19" s="42"/>
    </row>
    <row r="20" spans="1:7" ht="15.9" customHeight="1" x14ac:dyDescent="0.25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" customHeight="1" x14ac:dyDescent="0.25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" customHeight="1" thickBot="1" x14ac:dyDescent="0.3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5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5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5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5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5">
      <c r="A27" s="28"/>
      <c r="B27" s="11"/>
      <c r="C27" s="29"/>
      <c r="D27" s="11"/>
      <c r="E27" s="29"/>
      <c r="F27" s="11"/>
      <c r="G27" s="12"/>
    </row>
    <row r="28" spans="1:7" ht="97.5" customHeight="1" x14ac:dyDescent="0.25">
      <c r="A28" s="28"/>
      <c r="B28" s="11"/>
      <c r="C28" s="29"/>
      <c r="D28" s="11"/>
      <c r="E28" s="29"/>
      <c r="F28" s="11"/>
      <c r="G28" s="12"/>
    </row>
    <row r="29" spans="1:7" x14ac:dyDescent="0.25">
      <c r="A29" s="13" t="s">
        <v>39</v>
      </c>
      <c r="B29" s="15"/>
      <c r="C29" s="58">
        <v>0</v>
      </c>
      <c r="D29" s="15" t="s">
        <v>40</v>
      </c>
      <c r="E29" s="16"/>
      <c r="F29" s="59">
        <f>C22</f>
        <v>0</v>
      </c>
      <c r="G29" s="17"/>
    </row>
    <row r="30" spans="1:7" x14ac:dyDescent="0.25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5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5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5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5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5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5">
      <c r="A37" s="67"/>
      <c r="B37" s="181" t="s">
        <v>199</v>
      </c>
      <c r="C37" s="181"/>
      <c r="D37" s="181"/>
      <c r="E37" s="181"/>
      <c r="F37" s="181"/>
      <c r="G37" s="181"/>
      <c r="H37" t="s">
        <v>4</v>
      </c>
    </row>
    <row r="38" spans="1:8" ht="12.75" customHeight="1" x14ac:dyDescent="0.25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5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5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5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5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5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5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5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5">
      <c r="B46" s="175"/>
      <c r="C46" s="175"/>
      <c r="D46" s="175"/>
      <c r="E46" s="175"/>
      <c r="F46" s="175"/>
      <c r="G46" s="175"/>
    </row>
    <row r="47" spans="1:8" x14ac:dyDescent="0.25">
      <c r="B47" s="175"/>
      <c r="C47" s="175"/>
      <c r="D47" s="175"/>
      <c r="E47" s="175"/>
      <c r="F47" s="175"/>
      <c r="G47" s="175"/>
    </row>
    <row r="48" spans="1:8" x14ac:dyDescent="0.25">
      <c r="B48" s="175"/>
      <c r="C48" s="175"/>
      <c r="D48" s="175"/>
      <c r="E48" s="175"/>
      <c r="F48" s="175"/>
      <c r="G48" s="175"/>
    </row>
    <row r="49" spans="2:7" x14ac:dyDescent="0.25">
      <c r="B49" s="175"/>
      <c r="C49" s="175"/>
      <c r="D49" s="175"/>
      <c r="E49" s="175"/>
      <c r="F49" s="175"/>
      <c r="G49" s="175"/>
    </row>
    <row r="50" spans="2:7" x14ac:dyDescent="0.25">
      <c r="B50" s="175"/>
      <c r="C50" s="175"/>
      <c r="D50" s="175"/>
      <c r="E50" s="175"/>
      <c r="F50" s="175"/>
      <c r="G50" s="175"/>
    </row>
    <row r="51" spans="2:7" x14ac:dyDescent="0.25">
      <c r="B51" s="175"/>
      <c r="C51" s="175"/>
      <c r="D51" s="175"/>
      <c r="E51" s="175"/>
      <c r="F51" s="175"/>
      <c r="G51" s="175"/>
    </row>
    <row r="52" spans="2:7" x14ac:dyDescent="0.25">
      <c r="B52" s="175"/>
      <c r="C52" s="175"/>
      <c r="D52" s="175"/>
      <c r="E52" s="175"/>
      <c r="F52" s="175"/>
      <c r="G52" s="175"/>
    </row>
    <row r="53" spans="2:7" x14ac:dyDescent="0.25">
      <c r="B53" s="175"/>
      <c r="C53" s="175"/>
      <c r="D53" s="175"/>
      <c r="E53" s="175"/>
      <c r="F53" s="175"/>
      <c r="G53" s="175"/>
    </row>
    <row r="54" spans="2:7" x14ac:dyDescent="0.25">
      <c r="B54" s="175"/>
      <c r="C54" s="175"/>
      <c r="D54" s="175"/>
      <c r="E54" s="175"/>
      <c r="F54" s="175"/>
      <c r="G54" s="175"/>
    </row>
    <row r="55" spans="2:7" x14ac:dyDescent="0.25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C1" sqref="C1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 x14ac:dyDescent="0.25">
      <c r="A1" s="182" t="s">
        <v>5</v>
      </c>
      <c r="B1" s="183"/>
      <c r="C1" s="69" t="str">
        <f>CONCATENATE(cislostavby," ",nazevstavby)</f>
        <v xml:space="preserve"> Požární zbrojnice Chrastava</v>
      </c>
      <c r="D1" s="70"/>
      <c r="E1" s="71"/>
      <c r="F1" s="70"/>
      <c r="G1" s="72"/>
      <c r="H1" s="73"/>
      <c r="I1" s="74"/>
    </row>
    <row r="2" spans="1:57" ht="13.8" thickBot="1" x14ac:dyDescent="0.3">
      <c r="A2" s="184" t="s">
        <v>1</v>
      </c>
      <c r="B2" s="185"/>
      <c r="C2" s="75" t="str">
        <f>CONCATENATE(cisloobjektu," ",nazevobjektu)</f>
        <v xml:space="preserve"> VYTÁPĚNÍ </v>
      </c>
      <c r="D2" s="76"/>
      <c r="E2" s="77"/>
      <c r="F2" s="76"/>
      <c r="G2" s="186"/>
      <c r="H2" s="186"/>
      <c r="I2" s="187"/>
    </row>
    <row r="3" spans="1:57" ht="13.8" thickTop="1" x14ac:dyDescent="0.25">
      <c r="F3" s="11"/>
    </row>
    <row r="4" spans="1:57" ht="19.5" customHeight="1" x14ac:dyDescent="0.3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8" thickBot="1" x14ac:dyDescent="0.3"/>
    <row r="6" spans="1:57" s="11" customFormat="1" ht="13.8" thickBot="1" x14ac:dyDescent="0.3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5">
      <c r="A7" s="171" t="str">
        <f>Položky!B7</f>
        <v>713</v>
      </c>
      <c r="B7" s="86" t="str">
        <f>Položky!C7</f>
        <v>Izolace tepelné</v>
      </c>
      <c r="C7" s="87"/>
      <c r="D7" s="88"/>
      <c r="E7" s="172">
        <f>Položky!BA13</f>
        <v>0</v>
      </c>
      <c r="F7" s="173">
        <f>Položky!BB13</f>
        <v>0</v>
      </c>
      <c r="G7" s="173">
        <f>Položky!BC13</f>
        <v>0</v>
      </c>
      <c r="H7" s="173">
        <f>Položky!BD13</f>
        <v>0</v>
      </c>
      <c r="I7" s="174">
        <f>Položky!BE13</f>
        <v>0</v>
      </c>
    </row>
    <row r="8" spans="1:57" s="11" customFormat="1" x14ac:dyDescent="0.25">
      <c r="A8" s="171" t="str">
        <f>Položky!B14</f>
        <v>731</v>
      </c>
      <c r="B8" s="86" t="str">
        <f>Položky!C14</f>
        <v>Kotelny</v>
      </c>
      <c r="C8" s="87"/>
      <c r="D8" s="88"/>
      <c r="E8" s="172">
        <f>Položky!BA32</f>
        <v>0</v>
      </c>
      <c r="F8" s="173">
        <f>Položky!BB32</f>
        <v>0</v>
      </c>
      <c r="G8" s="173">
        <f>Položky!BC32</f>
        <v>0</v>
      </c>
      <c r="H8" s="173">
        <f>Položky!BD32</f>
        <v>0</v>
      </c>
      <c r="I8" s="174">
        <f>Položky!BE32</f>
        <v>0</v>
      </c>
    </row>
    <row r="9" spans="1:57" s="11" customFormat="1" x14ac:dyDescent="0.25">
      <c r="A9" s="171" t="str">
        <f>Položky!B33</f>
        <v>732</v>
      </c>
      <c r="B9" s="86" t="str">
        <f>Položky!C33</f>
        <v>Strojovny</v>
      </c>
      <c r="C9" s="87"/>
      <c r="D9" s="88"/>
      <c r="E9" s="172">
        <f>Položky!BA41</f>
        <v>0</v>
      </c>
      <c r="F9" s="173">
        <f>Položky!BB41</f>
        <v>0</v>
      </c>
      <c r="G9" s="173">
        <f>Položky!BC41</f>
        <v>0</v>
      </c>
      <c r="H9" s="173">
        <f>Položky!BD41</f>
        <v>0</v>
      </c>
      <c r="I9" s="174">
        <f>Položky!BE41</f>
        <v>0</v>
      </c>
    </row>
    <row r="10" spans="1:57" s="11" customFormat="1" x14ac:dyDescent="0.25">
      <c r="A10" s="171" t="str">
        <f>Položky!B42</f>
        <v>733</v>
      </c>
      <c r="B10" s="86" t="str">
        <f>Položky!C42</f>
        <v>Rozvod potrubí</v>
      </c>
      <c r="C10" s="87"/>
      <c r="D10" s="88"/>
      <c r="E10" s="172">
        <f>Položky!BA53</f>
        <v>0</v>
      </c>
      <c r="F10" s="173">
        <f>Položky!BB53</f>
        <v>0</v>
      </c>
      <c r="G10" s="173">
        <f>Položky!BC53</f>
        <v>0</v>
      </c>
      <c r="H10" s="173">
        <f>Položky!BD53</f>
        <v>0</v>
      </c>
      <c r="I10" s="174">
        <f>Položky!BE53</f>
        <v>0</v>
      </c>
    </row>
    <row r="11" spans="1:57" s="11" customFormat="1" x14ac:dyDescent="0.25">
      <c r="A11" s="171" t="str">
        <f>Položky!B54</f>
        <v>734</v>
      </c>
      <c r="B11" s="86" t="str">
        <f>Položky!C54</f>
        <v>Armatury</v>
      </c>
      <c r="C11" s="87"/>
      <c r="D11" s="88"/>
      <c r="E11" s="172">
        <f>Položky!BA65</f>
        <v>0</v>
      </c>
      <c r="F11" s="173">
        <f>Položky!BB65</f>
        <v>0</v>
      </c>
      <c r="G11" s="173">
        <f>Položky!BC65</f>
        <v>0</v>
      </c>
      <c r="H11" s="173">
        <f>Položky!BD65</f>
        <v>0</v>
      </c>
      <c r="I11" s="174">
        <f>Položky!BE65</f>
        <v>0</v>
      </c>
    </row>
    <row r="12" spans="1:57" s="11" customFormat="1" ht="13.8" thickBot="1" x14ac:dyDescent="0.3">
      <c r="A12" s="171" t="str">
        <f>Položky!B66</f>
        <v>735</v>
      </c>
      <c r="B12" s="86" t="str">
        <f>Položky!C66</f>
        <v>Otopná tělesa</v>
      </c>
      <c r="C12" s="87"/>
      <c r="D12" s="88"/>
      <c r="E12" s="172">
        <f>Položky!BA75</f>
        <v>0</v>
      </c>
      <c r="F12" s="173">
        <f>Položky!BB75</f>
        <v>0</v>
      </c>
      <c r="G12" s="173">
        <f>Položky!BC75</f>
        <v>0</v>
      </c>
      <c r="H12" s="173">
        <f>Položky!BD75</f>
        <v>0</v>
      </c>
      <c r="I12" s="174">
        <f>Položky!BE75</f>
        <v>0</v>
      </c>
    </row>
    <row r="13" spans="1:57" s="94" customFormat="1" ht="13.8" thickBot="1" x14ac:dyDescent="0.3">
      <c r="A13" s="89"/>
      <c r="B13" s="81" t="s">
        <v>50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 x14ac:dyDescent="0.25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 x14ac:dyDescent="0.3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8" thickBot="1" x14ac:dyDescent="0.3">
      <c r="A16" s="97"/>
      <c r="B16" s="97"/>
      <c r="C16" s="97"/>
      <c r="D16" s="97"/>
      <c r="E16" s="97"/>
      <c r="F16" s="97"/>
      <c r="G16" s="97"/>
      <c r="H16" s="97"/>
      <c r="I16" s="97"/>
    </row>
    <row r="17" spans="1:53" x14ac:dyDescent="0.25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 x14ac:dyDescent="0.25">
      <c r="A18" s="106"/>
      <c r="B18" s="107"/>
      <c r="C18" s="107"/>
      <c r="D18" s="108"/>
      <c r="E18" s="109"/>
      <c r="F18" s="110"/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8</v>
      </c>
    </row>
    <row r="19" spans="1:53" ht="13.8" thickBot="1" x14ac:dyDescent="0.3">
      <c r="A19" s="114"/>
      <c r="B19" s="115" t="s">
        <v>56</v>
      </c>
      <c r="C19" s="116"/>
      <c r="D19" s="117"/>
      <c r="E19" s="118"/>
      <c r="F19" s="119"/>
      <c r="G19" s="119"/>
      <c r="H19" s="188">
        <f>SUM(H18:H18)</f>
        <v>0</v>
      </c>
      <c r="I19" s="189"/>
    </row>
    <row r="20" spans="1:53" x14ac:dyDescent="0.25">
      <c r="A20" s="97"/>
      <c r="B20" s="97"/>
      <c r="C20" s="97"/>
      <c r="D20" s="97"/>
      <c r="E20" s="97"/>
      <c r="F20" s="97"/>
      <c r="G20" s="97"/>
      <c r="H20" s="97"/>
      <c r="I20" s="97"/>
    </row>
    <row r="21" spans="1:53" x14ac:dyDescent="0.25">
      <c r="B21" s="94"/>
      <c r="F21" s="120"/>
      <c r="G21" s="121"/>
      <c r="H21" s="121"/>
      <c r="I21" s="122"/>
    </row>
    <row r="22" spans="1:53" x14ac:dyDescent="0.25">
      <c r="F22" s="120"/>
      <c r="G22" s="121"/>
      <c r="H22" s="121"/>
      <c r="I22" s="122"/>
    </row>
    <row r="23" spans="1:53" x14ac:dyDescent="0.25">
      <c r="F23" s="120"/>
      <c r="G23" s="121"/>
      <c r="H23" s="121"/>
      <c r="I23" s="122"/>
    </row>
    <row r="24" spans="1:53" x14ac:dyDescent="0.25">
      <c r="F24" s="120"/>
      <c r="G24" s="121"/>
      <c r="H24" s="121"/>
      <c r="I24" s="122"/>
    </row>
    <row r="25" spans="1:53" x14ac:dyDescent="0.25">
      <c r="F25" s="120"/>
      <c r="G25" s="121"/>
      <c r="H25" s="121"/>
      <c r="I25" s="122"/>
    </row>
    <row r="26" spans="1:53" x14ac:dyDescent="0.25">
      <c r="F26" s="120"/>
      <c r="G26" s="121"/>
      <c r="H26" s="121"/>
      <c r="I26" s="122"/>
    </row>
    <row r="27" spans="1:53" x14ac:dyDescent="0.25">
      <c r="F27" s="120"/>
      <c r="G27" s="121"/>
      <c r="H27" s="121"/>
      <c r="I27" s="122"/>
    </row>
    <row r="28" spans="1:53" x14ac:dyDescent="0.25">
      <c r="F28" s="120"/>
      <c r="G28" s="121"/>
      <c r="H28" s="121"/>
      <c r="I28" s="122"/>
    </row>
    <row r="29" spans="1:53" x14ac:dyDescent="0.25">
      <c r="F29" s="120"/>
      <c r="G29" s="121"/>
      <c r="H29" s="121"/>
      <c r="I29" s="122"/>
    </row>
    <row r="30" spans="1:53" x14ac:dyDescent="0.25">
      <c r="F30" s="120"/>
      <c r="G30" s="121"/>
      <c r="H30" s="121"/>
      <c r="I30" s="122"/>
    </row>
    <row r="31" spans="1:53" x14ac:dyDescent="0.25">
      <c r="F31" s="120"/>
      <c r="G31" s="121"/>
      <c r="H31" s="121"/>
      <c r="I31" s="122"/>
    </row>
    <row r="32" spans="1:53" x14ac:dyDescent="0.25">
      <c r="F32" s="120"/>
      <c r="G32" s="121"/>
      <c r="H32" s="121"/>
      <c r="I32" s="122"/>
    </row>
    <row r="33" spans="6:9" x14ac:dyDescent="0.25">
      <c r="F33" s="120"/>
      <c r="G33" s="121"/>
      <c r="H33" s="121"/>
      <c r="I33" s="122"/>
    </row>
    <row r="34" spans="6:9" x14ac:dyDescent="0.25">
      <c r="F34" s="120"/>
      <c r="G34" s="121"/>
      <c r="H34" s="121"/>
      <c r="I34" s="122"/>
    </row>
    <row r="35" spans="6:9" x14ac:dyDescent="0.25">
      <c r="F35" s="120"/>
      <c r="G35" s="121"/>
      <c r="H35" s="121"/>
      <c r="I35" s="122"/>
    </row>
    <row r="36" spans="6:9" x14ac:dyDescent="0.25">
      <c r="F36" s="120"/>
      <c r="G36" s="121"/>
      <c r="H36" s="121"/>
      <c r="I36" s="122"/>
    </row>
    <row r="37" spans="6:9" x14ac:dyDescent="0.25">
      <c r="F37" s="120"/>
      <c r="G37" s="121"/>
      <c r="H37" s="121"/>
      <c r="I37" s="122"/>
    </row>
    <row r="38" spans="6:9" x14ac:dyDescent="0.25">
      <c r="F38" s="120"/>
      <c r="G38" s="121"/>
      <c r="H38" s="121"/>
      <c r="I38" s="122"/>
    </row>
    <row r="39" spans="6:9" x14ac:dyDescent="0.25">
      <c r="F39" s="120"/>
      <c r="G39" s="121"/>
      <c r="H39" s="121"/>
      <c r="I39" s="122"/>
    </row>
    <row r="40" spans="6:9" x14ac:dyDescent="0.25">
      <c r="F40" s="120"/>
      <c r="G40" s="121"/>
      <c r="H40" s="121"/>
      <c r="I40" s="122"/>
    </row>
    <row r="41" spans="6:9" x14ac:dyDescent="0.25">
      <c r="F41" s="120"/>
      <c r="G41" s="121"/>
      <c r="H41" s="121"/>
      <c r="I41" s="122"/>
    </row>
    <row r="42" spans="6:9" x14ac:dyDescent="0.25">
      <c r="F42" s="120"/>
      <c r="G42" s="121"/>
      <c r="H42" s="121"/>
      <c r="I42" s="122"/>
    </row>
    <row r="43" spans="6:9" x14ac:dyDescent="0.25">
      <c r="F43" s="120"/>
      <c r="G43" s="121"/>
      <c r="H43" s="121"/>
      <c r="I43" s="122"/>
    </row>
    <row r="44" spans="6:9" x14ac:dyDescent="0.25">
      <c r="F44" s="120"/>
      <c r="G44" s="121"/>
      <c r="H44" s="121"/>
      <c r="I44" s="122"/>
    </row>
    <row r="45" spans="6:9" x14ac:dyDescent="0.25">
      <c r="F45" s="120"/>
      <c r="G45" s="121"/>
      <c r="H45" s="121"/>
      <c r="I45" s="122"/>
    </row>
    <row r="46" spans="6:9" x14ac:dyDescent="0.25">
      <c r="F46" s="120"/>
      <c r="G46" s="121"/>
      <c r="H46" s="121"/>
      <c r="I46" s="122"/>
    </row>
    <row r="47" spans="6:9" x14ac:dyDescent="0.25">
      <c r="F47" s="120"/>
      <c r="G47" s="121"/>
      <c r="H47" s="121"/>
      <c r="I47" s="122"/>
    </row>
    <row r="48" spans="6:9" x14ac:dyDescent="0.25">
      <c r="F48" s="120"/>
      <c r="G48" s="121"/>
      <c r="H48" s="121"/>
      <c r="I48" s="122"/>
    </row>
    <row r="49" spans="6:9" x14ac:dyDescent="0.25">
      <c r="F49" s="120"/>
      <c r="G49" s="121"/>
      <c r="H49" s="121"/>
      <c r="I49" s="122"/>
    </row>
    <row r="50" spans="6:9" x14ac:dyDescent="0.25">
      <c r="F50" s="120"/>
      <c r="G50" s="121"/>
      <c r="H50" s="121"/>
      <c r="I50" s="122"/>
    </row>
    <row r="51" spans="6:9" x14ac:dyDescent="0.25">
      <c r="F51" s="120"/>
      <c r="G51" s="121"/>
      <c r="H51" s="121"/>
      <c r="I51" s="122"/>
    </row>
    <row r="52" spans="6:9" x14ac:dyDescent="0.25">
      <c r="F52" s="120"/>
      <c r="G52" s="121"/>
      <c r="H52" s="121"/>
      <c r="I52" s="122"/>
    </row>
    <row r="53" spans="6:9" x14ac:dyDescent="0.25">
      <c r="F53" s="120"/>
      <c r="G53" s="121"/>
      <c r="H53" s="121"/>
      <c r="I53" s="122"/>
    </row>
    <row r="54" spans="6:9" x14ac:dyDescent="0.25">
      <c r="F54" s="120"/>
      <c r="G54" s="121"/>
      <c r="H54" s="121"/>
      <c r="I54" s="122"/>
    </row>
    <row r="55" spans="6:9" x14ac:dyDescent="0.25">
      <c r="F55" s="120"/>
      <c r="G55" s="121"/>
      <c r="H55" s="121"/>
      <c r="I55" s="122"/>
    </row>
    <row r="56" spans="6:9" x14ac:dyDescent="0.25">
      <c r="F56" s="120"/>
      <c r="G56" s="121"/>
      <c r="H56" s="121"/>
      <c r="I56" s="122"/>
    </row>
    <row r="57" spans="6:9" x14ac:dyDescent="0.25">
      <c r="F57" s="120"/>
      <c r="G57" s="121"/>
      <c r="H57" s="121"/>
      <c r="I57" s="122"/>
    </row>
    <row r="58" spans="6:9" x14ac:dyDescent="0.25">
      <c r="F58" s="120"/>
      <c r="G58" s="121"/>
      <c r="H58" s="121"/>
      <c r="I58" s="122"/>
    </row>
    <row r="59" spans="6:9" x14ac:dyDescent="0.25">
      <c r="F59" s="120"/>
      <c r="G59" s="121"/>
      <c r="H59" s="121"/>
      <c r="I59" s="122"/>
    </row>
    <row r="60" spans="6:9" x14ac:dyDescent="0.25">
      <c r="F60" s="120"/>
      <c r="G60" s="121"/>
      <c r="H60" s="121"/>
      <c r="I60" s="122"/>
    </row>
    <row r="61" spans="6:9" x14ac:dyDescent="0.25">
      <c r="F61" s="120"/>
      <c r="G61" s="121"/>
      <c r="H61" s="121"/>
      <c r="I61" s="122"/>
    </row>
    <row r="62" spans="6:9" x14ac:dyDescent="0.25">
      <c r="F62" s="120"/>
      <c r="G62" s="121"/>
      <c r="H62" s="121"/>
      <c r="I62" s="122"/>
    </row>
    <row r="63" spans="6:9" x14ac:dyDescent="0.25">
      <c r="F63" s="120"/>
      <c r="G63" s="121"/>
      <c r="H63" s="121"/>
      <c r="I63" s="122"/>
    </row>
    <row r="64" spans="6:9" x14ac:dyDescent="0.25">
      <c r="F64" s="120"/>
      <c r="G64" s="121"/>
      <c r="H64" s="121"/>
      <c r="I64" s="122"/>
    </row>
    <row r="65" spans="6:9" x14ac:dyDescent="0.25">
      <c r="F65" s="120"/>
      <c r="G65" s="121"/>
      <c r="H65" s="121"/>
      <c r="I65" s="122"/>
    </row>
    <row r="66" spans="6:9" x14ac:dyDescent="0.25">
      <c r="F66" s="120"/>
      <c r="G66" s="121"/>
      <c r="H66" s="121"/>
      <c r="I66" s="122"/>
    </row>
    <row r="67" spans="6:9" x14ac:dyDescent="0.25">
      <c r="F67" s="120"/>
      <c r="G67" s="121"/>
      <c r="H67" s="121"/>
      <c r="I67" s="122"/>
    </row>
    <row r="68" spans="6:9" x14ac:dyDescent="0.25">
      <c r="F68" s="120"/>
      <c r="G68" s="121"/>
      <c r="H68" s="121"/>
      <c r="I68" s="122"/>
    </row>
    <row r="69" spans="6:9" x14ac:dyDescent="0.25">
      <c r="F69" s="120"/>
      <c r="G69" s="121"/>
      <c r="H69" s="121"/>
      <c r="I69" s="122"/>
    </row>
    <row r="70" spans="6:9" x14ac:dyDescent="0.25">
      <c r="F70" s="120"/>
      <c r="G70" s="121"/>
      <c r="H70" s="121"/>
      <c r="I70" s="122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8"/>
  <sheetViews>
    <sheetView showGridLines="0" showZeros="0" topLeftCell="A55" workbookViewId="0">
      <selection activeCell="D78" sqref="D78"/>
    </sheetView>
  </sheetViews>
  <sheetFormatPr defaultColWidth="9.109375" defaultRowHeight="13.2" x14ac:dyDescent="0.25"/>
  <cols>
    <col min="1" max="1" width="3.88671875" style="123" customWidth="1"/>
    <col min="2" max="2" width="12" style="123" customWidth="1"/>
    <col min="3" max="3" width="40.44140625" style="123" customWidth="1"/>
    <col min="4" max="4" width="5.5546875" style="123" customWidth="1"/>
    <col min="5" max="5" width="8.5546875" style="165" customWidth="1"/>
    <col min="6" max="6" width="9.88671875" style="123" customWidth="1"/>
    <col min="7" max="7" width="13.88671875" style="123" customWidth="1"/>
    <col min="8" max="16384" width="9.109375" style="123"/>
  </cols>
  <sheetData>
    <row r="1" spans="1:104" ht="15.6" x14ac:dyDescent="0.3">
      <c r="A1" s="190" t="s">
        <v>57</v>
      </c>
      <c r="B1" s="190"/>
      <c r="C1" s="190"/>
      <c r="D1" s="190"/>
      <c r="E1" s="190"/>
      <c r="F1" s="190"/>
      <c r="G1" s="190"/>
    </row>
    <row r="2" spans="1:104" ht="13.8" thickBot="1" x14ac:dyDescent="0.3">
      <c r="A2" s="124"/>
      <c r="B2" s="125"/>
      <c r="C2" s="126"/>
      <c r="D2" s="126"/>
      <c r="E2" s="127"/>
      <c r="F2" s="126"/>
      <c r="G2" s="126"/>
    </row>
    <row r="3" spans="1:104" ht="13.8" thickTop="1" x14ac:dyDescent="0.25">
      <c r="A3" s="191" t="s">
        <v>5</v>
      </c>
      <c r="B3" s="192"/>
      <c r="C3" s="128" t="str">
        <f>CONCATENATE(cislostavby," ",nazevstavby)</f>
        <v xml:space="preserve"> Požární zbrojnice Chrastava</v>
      </c>
      <c r="D3" s="129"/>
      <c r="E3" s="130"/>
      <c r="F3" s="131">
        <f>Rekapitulace!H1</f>
        <v>0</v>
      </c>
      <c r="G3" s="132"/>
    </row>
    <row r="4" spans="1:104" ht="13.8" thickBot="1" x14ac:dyDescent="0.3">
      <c r="A4" s="193" t="s">
        <v>1</v>
      </c>
      <c r="B4" s="194"/>
      <c r="C4" s="133" t="str">
        <f>CONCATENATE(cisloobjektu," ",nazevobjektu)</f>
        <v xml:space="preserve"> VYTÁPĚNÍ </v>
      </c>
      <c r="D4" s="134"/>
      <c r="E4" s="195"/>
      <c r="F4" s="195"/>
      <c r="G4" s="196"/>
    </row>
    <row r="5" spans="1:104" ht="13.8" thickTop="1" x14ac:dyDescent="0.25">
      <c r="A5" s="135"/>
      <c r="B5" s="136"/>
      <c r="C5" s="136"/>
      <c r="D5" s="124"/>
      <c r="E5" s="137"/>
      <c r="F5" s="124"/>
      <c r="G5" s="138"/>
    </row>
    <row r="6" spans="1:104" x14ac:dyDescent="0.25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5">
      <c r="A7" s="143" t="s">
        <v>65</v>
      </c>
      <c r="B7" s="144" t="s">
        <v>68</v>
      </c>
      <c r="C7" s="145" t="s">
        <v>69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5">
      <c r="A8" s="151">
        <v>1</v>
      </c>
      <c r="B8" s="152" t="s">
        <v>70</v>
      </c>
      <c r="C8" s="153" t="s">
        <v>71</v>
      </c>
      <c r="D8" s="154" t="s">
        <v>72</v>
      </c>
      <c r="E8" s="155">
        <v>4</v>
      </c>
      <c r="F8" s="155"/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1.41E-3</v>
      </c>
    </row>
    <row r="9" spans="1:104" x14ac:dyDescent="0.25">
      <c r="A9" s="151">
        <v>2</v>
      </c>
      <c r="B9" s="152" t="s">
        <v>73</v>
      </c>
      <c r="C9" s="153" t="s">
        <v>74</v>
      </c>
      <c r="D9" s="154" t="s">
        <v>72</v>
      </c>
      <c r="E9" s="197" t="s">
        <v>203</v>
      </c>
      <c r="F9" s="155"/>
      <c r="G9" s="156">
        <f>E9*F9</f>
        <v>0</v>
      </c>
      <c r="O9" s="150">
        <v>2</v>
      </c>
      <c r="AA9" s="123">
        <v>12</v>
      </c>
      <c r="AB9" s="123">
        <v>1</v>
      </c>
      <c r="AC9" s="123">
        <v>2</v>
      </c>
      <c r="AZ9" s="123">
        <v>2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0</v>
      </c>
    </row>
    <row r="10" spans="1:104" x14ac:dyDescent="0.25">
      <c r="A10" s="151">
        <v>3</v>
      </c>
      <c r="B10" s="152" t="s">
        <v>75</v>
      </c>
      <c r="C10" s="153" t="s">
        <v>76</v>
      </c>
      <c r="D10" s="154" t="s">
        <v>72</v>
      </c>
      <c r="E10" s="197" t="s">
        <v>203</v>
      </c>
      <c r="F10" s="155"/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2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7.1000000000000002E-4</v>
      </c>
    </row>
    <row r="11" spans="1:104" x14ac:dyDescent="0.25">
      <c r="A11" s="151">
        <v>4</v>
      </c>
      <c r="B11" s="152" t="s">
        <v>77</v>
      </c>
      <c r="C11" s="153" t="s">
        <v>78</v>
      </c>
      <c r="D11" s="154" t="s">
        <v>72</v>
      </c>
      <c r="E11" s="155">
        <v>2</v>
      </c>
      <c r="F11" s="155"/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2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6.0999999999999997E-4</v>
      </c>
    </row>
    <row r="12" spans="1:104" x14ac:dyDescent="0.25">
      <c r="A12" s="151">
        <v>5</v>
      </c>
      <c r="B12" s="152" t="s">
        <v>79</v>
      </c>
      <c r="C12" s="153" t="s">
        <v>80</v>
      </c>
      <c r="D12" s="154" t="s">
        <v>72</v>
      </c>
      <c r="E12" s="155">
        <v>2</v>
      </c>
      <c r="F12" s="155"/>
      <c r="G12" s="156">
        <f>E12*F12</f>
        <v>0</v>
      </c>
      <c r="O12" s="150">
        <v>2</v>
      </c>
      <c r="AA12" s="123">
        <v>12</v>
      </c>
      <c r="AB12" s="123">
        <v>1</v>
      </c>
      <c r="AC12" s="123">
        <v>5</v>
      </c>
      <c r="AZ12" s="123">
        <v>2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x14ac:dyDescent="0.25">
      <c r="A13" s="157"/>
      <c r="B13" s="158" t="s">
        <v>66</v>
      </c>
      <c r="C13" s="159" t="str">
        <f>CONCATENATE(B7," ",C7)</f>
        <v>713 Izolace tepelné</v>
      </c>
      <c r="D13" s="157"/>
      <c r="E13" s="160"/>
      <c r="F13" s="160"/>
      <c r="G13" s="161">
        <f>SUM(G7:G12)</f>
        <v>0</v>
      </c>
      <c r="O13" s="150">
        <v>4</v>
      </c>
      <c r="BA13" s="162">
        <f>SUM(BA7:BA12)</f>
        <v>0</v>
      </c>
      <c r="BB13" s="162">
        <f>SUM(BB7:BB12)</f>
        <v>0</v>
      </c>
      <c r="BC13" s="162">
        <f>SUM(BC7:BC12)</f>
        <v>0</v>
      </c>
      <c r="BD13" s="162">
        <f>SUM(BD7:BD12)</f>
        <v>0</v>
      </c>
      <c r="BE13" s="162">
        <f>SUM(BE7:BE12)</f>
        <v>0</v>
      </c>
    </row>
    <row r="14" spans="1:104" x14ac:dyDescent="0.25">
      <c r="A14" s="143" t="s">
        <v>65</v>
      </c>
      <c r="B14" s="144" t="s">
        <v>81</v>
      </c>
      <c r="C14" s="145" t="s">
        <v>82</v>
      </c>
      <c r="D14" s="146"/>
      <c r="E14" s="147"/>
      <c r="F14" s="147"/>
      <c r="G14" s="148"/>
      <c r="H14" s="149"/>
      <c r="I14" s="149"/>
      <c r="O14" s="150">
        <v>1</v>
      </c>
    </row>
    <row r="15" spans="1:104" x14ac:dyDescent="0.25">
      <c r="A15" s="151">
        <v>6</v>
      </c>
      <c r="B15" s="152" t="s">
        <v>83</v>
      </c>
      <c r="C15" s="153" t="s">
        <v>84</v>
      </c>
      <c r="D15" s="154" t="s">
        <v>85</v>
      </c>
      <c r="E15" s="155">
        <v>1</v>
      </c>
      <c r="F15" s="155"/>
      <c r="G15" s="156">
        <f t="shared" ref="G15:G31" si="0">E15*F15</f>
        <v>0</v>
      </c>
      <c r="O15" s="150">
        <v>2</v>
      </c>
      <c r="AA15" s="123">
        <v>12</v>
      </c>
      <c r="AB15" s="123">
        <v>0</v>
      </c>
      <c r="AC15" s="123">
        <v>6</v>
      </c>
      <c r="AZ15" s="123">
        <v>2</v>
      </c>
      <c r="BA15" s="123">
        <f t="shared" ref="BA15:BA31" si="1">IF(AZ15=1,G15,0)</f>
        <v>0</v>
      </c>
      <c r="BB15" s="123">
        <f t="shared" ref="BB15:BB31" si="2">IF(AZ15=2,G15,0)</f>
        <v>0</v>
      </c>
      <c r="BC15" s="123">
        <f t="shared" ref="BC15:BC31" si="3">IF(AZ15=3,G15,0)</f>
        <v>0</v>
      </c>
      <c r="BD15" s="123">
        <f t="shared" ref="BD15:BD31" si="4">IF(AZ15=4,G15,0)</f>
        <v>0</v>
      </c>
      <c r="BE15" s="123">
        <f t="shared" ref="BE15:BE31" si="5">IF(AZ15=5,G15,0)</f>
        <v>0</v>
      </c>
      <c r="CZ15" s="123">
        <v>8.0000000000000004E-4</v>
      </c>
    </row>
    <row r="16" spans="1:104" ht="21" x14ac:dyDescent="0.25">
      <c r="A16" s="151">
        <v>7</v>
      </c>
      <c r="B16" s="152" t="s">
        <v>86</v>
      </c>
      <c r="C16" s="153" t="s">
        <v>87</v>
      </c>
      <c r="D16" s="154" t="s">
        <v>85</v>
      </c>
      <c r="E16" s="155">
        <v>1</v>
      </c>
      <c r="F16" s="155"/>
      <c r="G16" s="156">
        <f t="shared" si="0"/>
        <v>0</v>
      </c>
      <c r="O16" s="150">
        <v>2</v>
      </c>
      <c r="AA16" s="123">
        <v>12</v>
      </c>
      <c r="AB16" s="123">
        <v>0</v>
      </c>
      <c r="AC16" s="123">
        <v>7</v>
      </c>
      <c r="AZ16" s="123">
        <v>2</v>
      </c>
      <c r="BA16" s="123">
        <f t="shared" si="1"/>
        <v>0</v>
      </c>
      <c r="BB16" s="123">
        <f t="shared" si="2"/>
        <v>0</v>
      </c>
      <c r="BC16" s="123">
        <f t="shared" si="3"/>
        <v>0</v>
      </c>
      <c r="BD16" s="123">
        <f t="shared" si="4"/>
        <v>0</v>
      </c>
      <c r="BE16" s="123">
        <f t="shared" si="5"/>
        <v>0</v>
      </c>
      <c r="CZ16" s="123">
        <v>9.1900000000000003E-3</v>
      </c>
    </row>
    <row r="17" spans="1:104" x14ac:dyDescent="0.25">
      <c r="A17" s="151">
        <v>8</v>
      </c>
      <c r="B17" s="152" t="s">
        <v>88</v>
      </c>
      <c r="C17" s="153" t="s">
        <v>89</v>
      </c>
      <c r="D17" s="154" t="s">
        <v>90</v>
      </c>
      <c r="E17" s="155">
        <v>1</v>
      </c>
      <c r="F17" s="155"/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8</v>
      </c>
      <c r="AZ17" s="123">
        <v>2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9.1900000000000003E-3</v>
      </c>
    </row>
    <row r="18" spans="1:104" x14ac:dyDescent="0.25">
      <c r="A18" s="151">
        <v>9</v>
      </c>
      <c r="B18" s="152" t="s">
        <v>91</v>
      </c>
      <c r="C18" s="153" t="s">
        <v>92</v>
      </c>
      <c r="D18" s="154" t="s">
        <v>90</v>
      </c>
      <c r="E18" s="155">
        <v>1</v>
      </c>
      <c r="F18" s="155"/>
      <c r="G18" s="156">
        <f t="shared" si="0"/>
        <v>0</v>
      </c>
      <c r="O18" s="150">
        <v>2</v>
      </c>
      <c r="AA18" s="123">
        <v>12</v>
      </c>
      <c r="AB18" s="123">
        <v>0</v>
      </c>
      <c r="AC18" s="123">
        <v>9</v>
      </c>
      <c r="AZ18" s="123">
        <v>2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0</v>
      </c>
      <c r="BE18" s="123">
        <f t="shared" si="5"/>
        <v>0</v>
      </c>
      <c r="CZ18" s="123">
        <v>9.1900000000000003E-3</v>
      </c>
    </row>
    <row r="19" spans="1:104" x14ac:dyDescent="0.25">
      <c r="A19" s="151">
        <v>10</v>
      </c>
      <c r="B19" s="152" t="s">
        <v>93</v>
      </c>
      <c r="C19" s="153" t="s">
        <v>94</v>
      </c>
      <c r="D19" s="154" t="s">
        <v>90</v>
      </c>
      <c r="E19" s="155">
        <v>1</v>
      </c>
      <c r="F19" s="155"/>
      <c r="G19" s="156">
        <f t="shared" si="0"/>
        <v>0</v>
      </c>
      <c r="O19" s="150">
        <v>2</v>
      </c>
      <c r="AA19" s="123">
        <v>12</v>
      </c>
      <c r="AB19" s="123">
        <v>0</v>
      </c>
      <c r="AC19" s="123">
        <v>10</v>
      </c>
      <c r="AZ19" s="123">
        <v>2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0</v>
      </c>
      <c r="BE19" s="123">
        <f t="shared" si="5"/>
        <v>0</v>
      </c>
      <c r="CZ19" s="123">
        <v>9.1900000000000003E-3</v>
      </c>
    </row>
    <row r="20" spans="1:104" x14ac:dyDescent="0.25">
      <c r="A20" s="151">
        <v>11</v>
      </c>
      <c r="B20" s="152" t="s">
        <v>95</v>
      </c>
      <c r="C20" s="153" t="s">
        <v>96</v>
      </c>
      <c r="D20" s="154" t="s">
        <v>90</v>
      </c>
      <c r="E20" s="155">
        <v>2</v>
      </c>
      <c r="F20" s="155"/>
      <c r="G20" s="156">
        <f t="shared" si="0"/>
        <v>0</v>
      </c>
      <c r="O20" s="150">
        <v>2</v>
      </c>
      <c r="AA20" s="123">
        <v>12</v>
      </c>
      <c r="AB20" s="123">
        <v>0</v>
      </c>
      <c r="AC20" s="123">
        <v>11</v>
      </c>
      <c r="AZ20" s="123">
        <v>2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0</v>
      </c>
      <c r="BE20" s="123">
        <f t="shared" si="5"/>
        <v>0</v>
      </c>
      <c r="CZ20" s="123">
        <v>9.1900000000000003E-3</v>
      </c>
    </row>
    <row r="21" spans="1:104" x14ac:dyDescent="0.25">
      <c r="A21" s="151">
        <v>12</v>
      </c>
      <c r="B21" s="152" t="s">
        <v>97</v>
      </c>
      <c r="C21" s="153" t="s">
        <v>98</v>
      </c>
      <c r="D21" s="154" t="s">
        <v>90</v>
      </c>
      <c r="E21" s="155">
        <v>1</v>
      </c>
      <c r="F21" s="155"/>
      <c r="G21" s="156">
        <f t="shared" si="0"/>
        <v>0</v>
      </c>
      <c r="O21" s="150">
        <v>2</v>
      </c>
      <c r="AA21" s="123">
        <v>12</v>
      </c>
      <c r="AB21" s="123">
        <v>0</v>
      </c>
      <c r="AC21" s="123">
        <v>12</v>
      </c>
      <c r="AZ21" s="123">
        <v>2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0</v>
      </c>
      <c r="BE21" s="123">
        <f t="shared" si="5"/>
        <v>0</v>
      </c>
      <c r="CZ21" s="123">
        <v>9.1900000000000003E-3</v>
      </c>
    </row>
    <row r="22" spans="1:104" x14ac:dyDescent="0.25">
      <c r="A22" s="151">
        <v>13</v>
      </c>
      <c r="B22" s="152" t="s">
        <v>99</v>
      </c>
      <c r="C22" s="153" t="s">
        <v>100</v>
      </c>
      <c r="D22" s="154" t="s">
        <v>90</v>
      </c>
      <c r="E22" s="155">
        <v>1</v>
      </c>
      <c r="F22" s="155"/>
      <c r="G22" s="156">
        <f t="shared" si="0"/>
        <v>0</v>
      </c>
      <c r="O22" s="150">
        <v>2</v>
      </c>
      <c r="AA22" s="123">
        <v>12</v>
      </c>
      <c r="AB22" s="123">
        <v>0</v>
      </c>
      <c r="AC22" s="123">
        <v>13</v>
      </c>
      <c r="AZ22" s="123">
        <v>2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0</v>
      </c>
      <c r="BE22" s="123">
        <f t="shared" si="5"/>
        <v>0</v>
      </c>
      <c r="CZ22" s="123">
        <v>9.1900000000000003E-3</v>
      </c>
    </row>
    <row r="23" spans="1:104" ht="21" x14ac:dyDescent="0.25">
      <c r="A23" s="151">
        <v>14</v>
      </c>
      <c r="B23" s="152" t="s">
        <v>101</v>
      </c>
      <c r="C23" s="153" t="s">
        <v>102</v>
      </c>
      <c r="D23" s="154" t="s">
        <v>90</v>
      </c>
      <c r="E23" s="155">
        <v>1</v>
      </c>
      <c r="F23" s="155"/>
      <c r="G23" s="156">
        <f t="shared" si="0"/>
        <v>0</v>
      </c>
      <c r="O23" s="150">
        <v>2</v>
      </c>
      <c r="AA23" s="123">
        <v>12</v>
      </c>
      <c r="AB23" s="123">
        <v>0</v>
      </c>
      <c r="AC23" s="123">
        <v>14</v>
      </c>
      <c r="AZ23" s="123">
        <v>2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0</v>
      </c>
      <c r="BE23" s="123">
        <f t="shared" si="5"/>
        <v>0</v>
      </c>
      <c r="CZ23" s="123">
        <v>7.1000000000000002E-4</v>
      </c>
    </row>
    <row r="24" spans="1:104" x14ac:dyDescent="0.25">
      <c r="A24" s="151">
        <v>15</v>
      </c>
      <c r="B24" s="152" t="s">
        <v>103</v>
      </c>
      <c r="C24" s="153" t="s">
        <v>104</v>
      </c>
      <c r="D24" s="154" t="s">
        <v>105</v>
      </c>
      <c r="E24" s="155">
        <v>1.5</v>
      </c>
      <c r="F24" s="155"/>
      <c r="G24" s="156">
        <f t="shared" si="0"/>
        <v>0</v>
      </c>
      <c r="O24" s="150">
        <v>2</v>
      </c>
      <c r="AA24" s="123">
        <v>12</v>
      </c>
      <c r="AB24" s="123">
        <v>0</v>
      </c>
      <c r="AC24" s="123">
        <v>15</v>
      </c>
      <c r="AZ24" s="123">
        <v>2</v>
      </c>
      <c r="BA24" s="123">
        <f t="shared" si="1"/>
        <v>0</v>
      </c>
      <c r="BB24" s="123">
        <f t="shared" si="2"/>
        <v>0</v>
      </c>
      <c r="BC24" s="123">
        <f t="shared" si="3"/>
        <v>0</v>
      </c>
      <c r="BD24" s="123">
        <f t="shared" si="4"/>
        <v>0</v>
      </c>
      <c r="BE24" s="123">
        <f t="shared" si="5"/>
        <v>0</v>
      </c>
      <c r="CZ24" s="123">
        <v>0</v>
      </c>
    </row>
    <row r="25" spans="1:104" x14ac:dyDescent="0.25">
      <c r="A25" s="151">
        <v>16</v>
      </c>
      <c r="B25" s="152" t="s">
        <v>106</v>
      </c>
      <c r="C25" s="153" t="s">
        <v>107</v>
      </c>
      <c r="D25" s="154" t="s">
        <v>108</v>
      </c>
      <c r="E25" s="155">
        <v>1</v>
      </c>
      <c r="F25" s="155"/>
      <c r="G25" s="156">
        <f t="shared" si="0"/>
        <v>0</v>
      </c>
      <c r="O25" s="150">
        <v>2</v>
      </c>
      <c r="AA25" s="123">
        <v>12</v>
      </c>
      <c r="AB25" s="123">
        <v>0</v>
      </c>
      <c r="AC25" s="123">
        <v>16</v>
      </c>
      <c r="AZ25" s="123">
        <v>2</v>
      </c>
      <c r="BA25" s="123">
        <f t="shared" si="1"/>
        <v>0</v>
      </c>
      <c r="BB25" s="123">
        <f t="shared" si="2"/>
        <v>0</v>
      </c>
      <c r="BC25" s="123">
        <f t="shared" si="3"/>
        <v>0</v>
      </c>
      <c r="BD25" s="123">
        <f t="shared" si="4"/>
        <v>0</v>
      </c>
      <c r="BE25" s="123">
        <f t="shared" si="5"/>
        <v>0</v>
      </c>
      <c r="CZ25" s="123">
        <v>0</v>
      </c>
    </row>
    <row r="26" spans="1:104" x14ac:dyDescent="0.25">
      <c r="A26" s="151">
        <v>17</v>
      </c>
      <c r="B26" s="152" t="s">
        <v>109</v>
      </c>
      <c r="C26" s="153" t="s">
        <v>110</v>
      </c>
      <c r="D26" s="154" t="s">
        <v>90</v>
      </c>
      <c r="E26" s="155">
        <v>1</v>
      </c>
      <c r="F26" s="155"/>
      <c r="G26" s="156">
        <f t="shared" si="0"/>
        <v>0</v>
      </c>
      <c r="O26" s="150">
        <v>2</v>
      </c>
      <c r="AA26" s="123">
        <v>12</v>
      </c>
      <c r="AB26" s="123">
        <v>0</v>
      </c>
      <c r="AC26" s="123">
        <v>17</v>
      </c>
      <c r="AZ26" s="123">
        <v>2</v>
      </c>
      <c r="BA26" s="123">
        <f t="shared" si="1"/>
        <v>0</v>
      </c>
      <c r="BB26" s="123">
        <f t="shared" si="2"/>
        <v>0</v>
      </c>
      <c r="BC26" s="123">
        <f t="shared" si="3"/>
        <v>0</v>
      </c>
      <c r="BD26" s="123">
        <f t="shared" si="4"/>
        <v>0</v>
      </c>
      <c r="BE26" s="123">
        <f t="shared" si="5"/>
        <v>0</v>
      </c>
      <c r="CZ26" s="123">
        <v>0</v>
      </c>
    </row>
    <row r="27" spans="1:104" x14ac:dyDescent="0.25">
      <c r="A27" s="151">
        <v>18</v>
      </c>
      <c r="B27" s="152" t="s">
        <v>111</v>
      </c>
      <c r="C27" s="153" t="s">
        <v>112</v>
      </c>
      <c r="D27" s="154" t="s">
        <v>90</v>
      </c>
      <c r="E27" s="155">
        <v>1</v>
      </c>
      <c r="F27" s="155"/>
      <c r="G27" s="156">
        <f t="shared" si="0"/>
        <v>0</v>
      </c>
      <c r="O27" s="150">
        <v>2</v>
      </c>
      <c r="AA27" s="123">
        <v>12</v>
      </c>
      <c r="AB27" s="123">
        <v>0</v>
      </c>
      <c r="AC27" s="123">
        <v>18</v>
      </c>
      <c r="AZ27" s="123">
        <v>2</v>
      </c>
      <c r="BA27" s="123">
        <f t="shared" si="1"/>
        <v>0</v>
      </c>
      <c r="BB27" s="123">
        <f t="shared" si="2"/>
        <v>0</v>
      </c>
      <c r="BC27" s="123">
        <f t="shared" si="3"/>
        <v>0</v>
      </c>
      <c r="BD27" s="123">
        <f t="shared" si="4"/>
        <v>0</v>
      </c>
      <c r="BE27" s="123">
        <f t="shared" si="5"/>
        <v>0</v>
      </c>
      <c r="CZ27" s="123">
        <v>0</v>
      </c>
    </row>
    <row r="28" spans="1:104" x14ac:dyDescent="0.25">
      <c r="A28" s="151">
        <v>19</v>
      </c>
      <c r="B28" s="152" t="s">
        <v>113</v>
      </c>
      <c r="C28" s="153" t="s">
        <v>114</v>
      </c>
      <c r="D28" s="154" t="s">
        <v>90</v>
      </c>
      <c r="E28" s="155">
        <v>1</v>
      </c>
      <c r="F28" s="155"/>
      <c r="G28" s="156">
        <f t="shared" si="0"/>
        <v>0</v>
      </c>
      <c r="O28" s="150">
        <v>2</v>
      </c>
      <c r="AA28" s="123">
        <v>12</v>
      </c>
      <c r="AB28" s="123">
        <v>0</v>
      </c>
      <c r="AC28" s="123">
        <v>19</v>
      </c>
      <c r="AZ28" s="123">
        <v>2</v>
      </c>
      <c r="BA28" s="123">
        <f t="shared" si="1"/>
        <v>0</v>
      </c>
      <c r="BB28" s="123">
        <f t="shared" si="2"/>
        <v>0</v>
      </c>
      <c r="BC28" s="123">
        <f t="shared" si="3"/>
        <v>0</v>
      </c>
      <c r="BD28" s="123">
        <f t="shared" si="4"/>
        <v>0</v>
      </c>
      <c r="BE28" s="123">
        <f t="shared" si="5"/>
        <v>0</v>
      </c>
      <c r="CZ28" s="123">
        <v>0</v>
      </c>
    </row>
    <row r="29" spans="1:104" x14ac:dyDescent="0.25">
      <c r="A29" s="151">
        <v>20</v>
      </c>
      <c r="B29" s="152" t="s">
        <v>115</v>
      </c>
      <c r="C29" s="153" t="s">
        <v>116</v>
      </c>
      <c r="D29" s="154" t="s">
        <v>90</v>
      </c>
      <c r="E29" s="155">
        <v>1</v>
      </c>
      <c r="F29" s="155"/>
      <c r="G29" s="156">
        <f t="shared" si="0"/>
        <v>0</v>
      </c>
      <c r="O29" s="150">
        <v>2</v>
      </c>
      <c r="AA29" s="123">
        <v>12</v>
      </c>
      <c r="AB29" s="123">
        <v>0</v>
      </c>
      <c r="AC29" s="123">
        <v>20</v>
      </c>
      <c r="AZ29" s="123">
        <v>2</v>
      </c>
      <c r="BA29" s="123">
        <f t="shared" si="1"/>
        <v>0</v>
      </c>
      <c r="BB29" s="123">
        <f t="shared" si="2"/>
        <v>0</v>
      </c>
      <c r="BC29" s="123">
        <f t="shared" si="3"/>
        <v>0</v>
      </c>
      <c r="BD29" s="123">
        <f t="shared" si="4"/>
        <v>0</v>
      </c>
      <c r="BE29" s="123">
        <f t="shared" si="5"/>
        <v>0</v>
      </c>
      <c r="CZ29" s="123">
        <v>7.1000000000000002E-4</v>
      </c>
    </row>
    <row r="30" spans="1:104" x14ac:dyDescent="0.25">
      <c r="A30" s="151">
        <v>21</v>
      </c>
      <c r="B30" s="152" t="s">
        <v>117</v>
      </c>
      <c r="C30" s="153" t="s">
        <v>118</v>
      </c>
      <c r="D30" s="154" t="s">
        <v>119</v>
      </c>
      <c r="E30" s="155">
        <v>1</v>
      </c>
      <c r="F30" s="155"/>
      <c r="G30" s="156">
        <f t="shared" si="0"/>
        <v>0</v>
      </c>
      <c r="O30" s="150">
        <v>2</v>
      </c>
      <c r="AA30" s="123">
        <v>12</v>
      </c>
      <c r="AB30" s="123">
        <v>0</v>
      </c>
      <c r="AC30" s="123">
        <v>21</v>
      </c>
      <c r="AZ30" s="123">
        <v>2</v>
      </c>
      <c r="BA30" s="123">
        <f t="shared" si="1"/>
        <v>0</v>
      </c>
      <c r="BB30" s="123">
        <f t="shared" si="2"/>
        <v>0</v>
      </c>
      <c r="BC30" s="123">
        <f t="shared" si="3"/>
        <v>0</v>
      </c>
      <c r="BD30" s="123">
        <f t="shared" si="4"/>
        <v>0</v>
      </c>
      <c r="BE30" s="123">
        <f t="shared" si="5"/>
        <v>0</v>
      </c>
      <c r="CZ30" s="123">
        <v>9.1900000000000003E-3</v>
      </c>
    </row>
    <row r="31" spans="1:104" x14ac:dyDescent="0.25">
      <c r="A31" s="151">
        <v>22</v>
      </c>
      <c r="B31" s="152" t="s">
        <v>120</v>
      </c>
      <c r="C31" s="153" t="s">
        <v>121</v>
      </c>
      <c r="D31" s="154" t="s">
        <v>119</v>
      </c>
      <c r="E31" s="155">
        <v>1</v>
      </c>
      <c r="F31" s="155"/>
      <c r="G31" s="156">
        <f t="shared" si="0"/>
        <v>0</v>
      </c>
      <c r="O31" s="150">
        <v>2</v>
      </c>
      <c r="AA31" s="123">
        <v>12</v>
      </c>
      <c r="AB31" s="123">
        <v>0</v>
      </c>
      <c r="AC31" s="123">
        <v>22</v>
      </c>
      <c r="AZ31" s="123">
        <v>2</v>
      </c>
      <c r="BA31" s="123">
        <f t="shared" si="1"/>
        <v>0</v>
      </c>
      <c r="BB31" s="123">
        <f t="shared" si="2"/>
        <v>0</v>
      </c>
      <c r="BC31" s="123">
        <f t="shared" si="3"/>
        <v>0</v>
      </c>
      <c r="BD31" s="123">
        <f t="shared" si="4"/>
        <v>0</v>
      </c>
      <c r="BE31" s="123">
        <f t="shared" si="5"/>
        <v>0</v>
      </c>
      <c r="CZ31" s="123">
        <v>9.1900000000000003E-3</v>
      </c>
    </row>
    <row r="32" spans="1:104" x14ac:dyDescent="0.25">
      <c r="A32" s="157"/>
      <c r="B32" s="158" t="s">
        <v>66</v>
      </c>
      <c r="C32" s="159" t="str">
        <f>CONCATENATE(B14," ",C14)</f>
        <v>731 Kotelny</v>
      </c>
      <c r="D32" s="157"/>
      <c r="E32" s="160"/>
      <c r="F32" s="160"/>
      <c r="G32" s="161">
        <f>SUM(G14:G31)</f>
        <v>0</v>
      </c>
      <c r="O32" s="150">
        <v>4</v>
      </c>
      <c r="BA32" s="162">
        <f>SUM(BA14:BA31)</f>
        <v>0</v>
      </c>
      <c r="BB32" s="162">
        <f>SUM(BB14:BB31)</f>
        <v>0</v>
      </c>
      <c r="BC32" s="162">
        <f>SUM(BC14:BC31)</f>
        <v>0</v>
      </c>
      <c r="BD32" s="162">
        <f>SUM(BD14:BD31)</f>
        <v>0</v>
      </c>
      <c r="BE32" s="162">
        <f>SUM(BE14:BE31)</f>
        <v>0</v>
      </c>
    </row>
    <row r="33" spans="1:104" x14ac:dyDescent="0.25">
      <c r="A33" s="143" t="s">
        <v>65</v>
      </c>
      <c r="B33" s="144" t="s">
        <v>122</v>
      </c>
      <c r="C33" s="145" t="s">
        <v>123</v>
      </c>
      <c r="D33" s="146"/>
      <c r="E33" s="147"/>
      <c r="F33" s="147"/>
      <c r="G33" s="148"/>
      <c r="H33" s="149"/>
      <c r="I33" s="149"/>
      <c r="O33" s="150">
        <v>1</v>
      </c>
    </row>
    <row r="34" spans="1:104" x14ac:dyDescent="0.25">
      <c r="A34" s="151">
        <v>23</v>
      </c>
      <c r="B34" s="152" t="s">
        <v>124</v>
      </c>
      <c r="C34" s="153" t="s">
        <v>125</v>
      </c>
      <c r="D34" s="154" t="s">
        <v>119</v>
      </c>
      <c r="E34" s="155">
        <v>1</v>
      </c>
      <c r="F34" s="155"/>
      <c r="G34" s="156">
        <f t="shared" ref="G34:G40" si="6">E34*F34</f>
        <v>0</v>
      </c>
      <c r="O34" s="150">
        <v>2</v>
      </c>
      <c r="AA34" s="123">
        <v>12</v>
      </c>
      <c r="AB34" s="123">
        <v>0</v>
      </c>
      <c r="AC34" s="123">
        <v>23</v>
      </c>
      <c r="AZ34" s="123">
        <v>2</v>
      </c>
      <c r="BA34" s="123">
        <f t="shared" ref="BA34:BA40" si="7">IF(AZ34=1,G34,0)</f>
        <v>0</v>
      </c>
      <c r="BB34" s="123">
        <f t="shared" ref="BB34:BB40" si="8">IF(AZ34=2,G34,0)</f>
        <v>0</v>
      </c>
      <c r="BC34" s="123">
        <f t="shared" ref="BC34:BC40" si="9">IF(AZ34=3,G34,0)</f>
        <v>0</v>
      </c>
      <c r="BD34" s="123">
        <f t="shared" ref="BD34:BD40" si="10">IF(AZ34=4,G34,0)</f>
        <v>0</v>
      </c>
      <c r="BE34" s="123">
        <f t="shared" ref="BE34:BE40" si="11">IF(AZ34=5,G34,0)</f>
        <v>0</v>
      </c>
      <c r="CZ34" s="123">
        <v>7.7999999999999999E-4</v>
      </c>
    </row>
    <row r="35" spans="1:104" x14ac:dyDescent="0.25">
      <c r="A35" s="151">
        <v>24</v>
      </c>
      <c r="B35" s="152" t="s">
        <v>126</v>
      </c>
      <c r="C35" s="153" t="s">
        <v>127</v>
      </c>
      <c r="D35" s="154" t="s">
        <v>90</v>
      </c>
      <c r="E35" s="155">
        <v>1</v>
      </c>
      <c r="F35" s="155"/>
      <c r="G35" s="156">
        <f t="shared" si="6"/>
        <v>0</v>
      </c>
      <c r="O35" s="150">
        <v>2</v>
      </c>
      <c r="AA35" s="123">
        <v>12</v>
      </c>
      <c r="AB35" s="123">
        <v>0</v>
      </c>
      <c r="AC35" s="123">
        <v>24</v>
      </c>
      <c r="AZ35" s="123">
        <v>2</v>
      </c>
      <c r="BA35" s="123">
        <f t="shared" si="7"/>
        <v>0</v>
      </c>
      <c r="BB35" s="123">
        <f t="shared" si="8"/>
        <v>0</v>
      </c>
      <c r="BC35" s="123">
        <f t="shared" si="9"/>
        <v>0</v>
      </c>
      <c r="BD35" s="123">
        <f t="shared" si="10"/>
        <v>0</v>
      </c>
      <c r="BE35" s="123">
        <f t="shared" si="11"/>
        <v>0</v>
      </c>
      <c r="CZ35" s="123">
        <v>6.6589999999999996E-2</v>
      </c>
    </row>
    <row r="36" spans="1:104" x14ac:dyDescent="0.25">
      <c r="A36" s="151">
        <v>25</v>
      </c>
      <c r="B36" s="152" t="s">
        <v>128</v>
      </c>
      <c r="C36" s="153" t="s">
        <v>129</v>
      </c>
      <c r="D36" s="154" t="s">
        <v>108</v>
      </c>
      <c r="E36" s="155">
        <v>1</v>
      </c>
      <c r="F36" s="155"/>
      <c r="G36" s="156">
        <f t="shared" si="6"/>
        <v>0</v>
      </c>
      <c r="O36" s="150">
        <v>2</v>
      </c>
      <c r="AA36" s="123">
        <v>12</v>
      </c>
      <c r="AB36" s="123">
        <v>0</v>
      </c>
      <c r="AC36" s="123">
        <v>25</v>
      </c>
      <c r="AZ36" s="123">
        <v>2</v>
      </c>
      <c r="BA36" s="123">
        <f t="shared" si="7"/>
        <v>0</v>
      </c>
      <c r="BB36" s="123">
        <f t="shared" si="8"/>
        <v>0</v>
      </c>
      <c r="BC36" s="123">
        <f t="shared" si="9"/>
        <v>0</v>
      </c>
      <c r="BD36" s="123">
        <f t="shared" si="10"/>
        <v>0</v>
      </c>
      <c r="BE36" s="123">
        <f t="shared" si="11"/>
        <v>0</v>
      </c>
      <c r="CZ36" s="123">
        <v>6.6589999999999996E-2</v>
      </c>
    </row>
    <row r="37" spans="1:104" x14ac:dyDescent="0.25">
      <c r="A37" s="151">
        <v>26</v>
      </c>
      <c r="B37" s="152" t="s">
        <v>130</v>
      </c>
      <c r="C37" s="153" t="s">
        <v>131</v>
      </c>
      <c r="D37" s="154" t="s">
        <v>90</v>
      </c>
      <c r="E37" s="197" t="s">
        <v>203</v>
      </c>
      <c r="F37" s="155"/>
      <c r="G37" s="156">
        <f t="shared" si="6"/>
        <v>0</v>
      </c>
      <c r="O37" s="150">
        <v>2</v>
      </c>
      <c r="AA37" s="123">
        <v>12</v>
      </c>
      <c r="AB37" s="123">
        <v>0</v>
      </c>
      <c r="AC37" s="123">
        <v>26</v>
      </c>
      <c r="AZ37" s="123">
        <v>2</v>
      </c>
      <c r="BA37" s="123">
        <f t="shared" si="7"/>
        <v>0</v>
      </c>
      <c r="BB37" s="123">
        <f t="shared" si="8"/>
        <v>0</v>
      </c>
      <c r="BC37" s="123">
        <f t="shared" si="9"/>
        <v>0</v>
      </c>
      <c r="BD37" s="123">
        <f t="shared" si="10"/>
        <v>0</v>
      </c>
      <c r="BE37" s="123">
        <f t="shared" si="11"/>
        <v>0</v>
      </c>
      <c r="CZ37" s="123">
        <v>6.6589999999999996E-2</v>
      </c>
    </row>
    <row r="38" spans="1:104" x14ac:dyDescent="0.25">
      <c r="A38" s="151">
        <v>27</v>
      </c>
      <c r="B38" s="152" t="s">
        <v>132</v>
      </c>
      <c r="C38" s="153" t="s">
        <v>133</v>
      </c>
      <c r="D38" s="154" t="s">
        <v>90</v>
      </c>
      <c r="E38" s="155">
        <v>1</v>
      </c>
      <c r="F38" s="155"/>
      <c r="G38" s="156">
        <f t="shared" si="6"/>
        <v>0</v>
      </c>
      <c r="O38" s="150">
        <v>2</v>
      </c>
      <c r="AA38" s="123">
        <v>12</v>
      </c>
      <c r="AB38" s="123">
        <v>0</v>
      </c>
      <c r="AC38" s="123">
        <v>27</v>
      </c>
      <c r="AZ38" s="123">
        <v>2</v>
      </c>
      <c r="BA38" s="123">
        <f t="shared" si="7"/>
        <v>0</v>
      </c>
      <c r="BB38" s="123">
        <f t="shared" si="8"/>
        <v>0</v>
      </c>
      <c r="BC38" s="123">
        <f t="shared" si="9"/>
        <v>0</v>
      </c>
      <c r="BD38" s="123">
        <f t="shared" si="10"/>
        <v>0</v>
      </c>
      <c r="BE38" s="123">
        <f t="shared" si="11"/>
        <v>0</v>
      </c>
      <c r="CZ38" s="123">
        <v>6.6589999999999996E-2</v>
      </c>
    </row>
    <row r="39" spans="1:104" x14ac:dyDescent="0.25">
      <c r="A39" s="151">
        <v>28</v>
      </c>
      <c r="B39" s="152" t="s">
        <v>134</v>
      </c>
      <c r="C39" s="153" t="s">
        <v>135</v>
      </c>
      <c r="D39" s="154" t="s">
        <v>85</v>
      </c>
      <c r="E39" s="155">
        <v>1</v>
      </c>
      <c r="F39" s="155"/>
      <c r="G39" s="156">
        <f t="shared" si="6"/>
        <v>0</v>
      </c>
      <c r="O39" s="150">
        <v>2</v>
      </c>
      <c r="AA39" s="123">
        <v>12</v>
      </c>
      <c r="AB39" s="123">
        <v>0</v>
      </c>
      <c r="AC39" s="123">
        <v>28</v>
      </c>
      <c r="AZ39" s="123">
        <v>2</v>
      </c>
      <c r="BA39" s="123">
        <f t="shared" si="7"/>
        <v>0</v>
      </c>
      <c r="BB39" s="123">
        <f t="shared" si="8"/>
        <v>0</v>
      </c>
      <c r="BC39" s="123">
        <f t="shared" si="9"/>
        <v>0</v>
      </c>
      <c r="BD39" s="123">
        <f t="shared" si="10"/>
        <v>0</v>
      </c>
      <c r="BE39" s="123">
        <f t="shared" si="11"/>
        <v>0</v>
      </c>
      <c r="CZ39" s="123">
        <v>3.5400000000000001E-2</v>
      </c>
    </row>
    <row r="40" spans="1:104" x14ac:dyDescent="0.25">
      <c r="A40" s="151">
        <v>29</v>
      </c>
      <c r="B40" s="152" t="s">
        <v>136</v>
      </c>
      <c r="C40" s="153" t="s">
        <v>137</v>
      </c>
      <c r="D40" s="154" t="s">
        <v>85</v>
      </c>
      <c r="E40" s="155">
        <v>1</v>
      </c>
      <c r="F40" s="155"/>
      <c r="G40" s="156">
        <f t="shared" si="6"/>
        <v>0</v>
      </c>
      <c r="O40" s="150">
        <v>2</v>
      </c>
      <c r="AA40" s="123">
        <v>12</v>
      </c>
      <c r="AB40" s="123">
        <v>0</v>
      </c>
      <c r="AC40" s="123">
        <v>29</v>
      </c>
      <c r="AZ40" s="123">
        <v>2</v>
      </c>
      <c r="BA40" s="123">
        <f t="shared" si="7"/>
        <v>0</v>
      </c>
      <c r="BB40" s="123">
        <f t="shared" si="8"/>
        <v>0</v>
      </c>
      <c r="BC40" s="123">
        <f t="shared" si="9"/>
        <v>0</v>
      </c>
      <c r="BD40" s="123">
        <f t="shared" si="10"/>
        <v>0</v>
      </c>
      <c r="BE40" s="123">
        <f t="shared" si="11"/>
        <v>0</v>
      </c>
      <c r="CZ40" s="123">
        <v>0</v>
      </c>
    </row>
    <row r="41" spans="1:104" x14ac:dyDescent="0.25">
      <c r="A41" s="157"/>
      <c r="B41" s="158" t="s">
        <v>66</v>
      </c>
      <c r="C41" s="159" t="str">
        <f>CONCATENATE(B33," ",C33)</f>
        <v>732 Strojovny</v>
      </c>
      <c r="D41" s="157"/>
      <c r="E41" s="160"/>
      <c r="F41" s="160"/>
      <c r="G41" s="161">
        <f>SUM(G33:G40)</f>
        <v>0</v>
      </c>
      <c r="O41" s="150">
        <v>4</v>
      </c>
      <c r="BA41" s="162">
        <f>SUM(BA33:BA40)</f>
        <v>0</v>
      </c>
      <c r="BB41" s="162">
        <f>SUM(BB33:BB40)</f>
        <v>0</v>
      </c>
      <c r="BC41" s="162">
        <f>SUM(BC33:BC40)</f>
        <v>0</v>
      </c>
      <c r="BD41" s="162">
        <f>SUM(BD33:BD40)</f>
        <v>0</v>
      </c>
      <c r="BE41" s="162">
        <f>SUM(BE33:BE40)</f>
        <v>0</v>
      </c>
    </row>
    <row r="42" spans="1:104" x14ac:dyDescent="0.25">
      <c r="A42" s="143" t="s">
        <v>65</v>
      </c>
      <c r="B42" s="144" t="s">
        <v>138</v>
      </c>
      <c r="C42" s="145" t="s">
        <v>139</v>
      </c>
      <c r="D42" s="146"/>
      <c r="E42" s="147"/>
      <c r="F42" s="147"/>
      <c r="G42" s="148"/>
      <c r="H42" s="149"/>
      <c r="I42" s="149"/>
      <c r="O42" s="150">
        <v>1</v>
      </c>
    </row>
    <row r="43" spans="1:104" x14ac:dyDescent="0.25">
      <c r="A43" s="151">
        <v>30</v>
      </c>
      <c r="B43" s="152" t="s">
        <v>140</v>
      </c>
      <c r="C43" s="153" t="s">
        <v>201</v>
      </c>
      <c r="D43" s="154" t="s">
        <v>72</v>
      </c>
      <c r="E43" s="197" t="s">
        <v>203</v>
      </c>
      <c r="F43" s="155"/>
      <c r="G43" s="156">
        <f t="shared" ref="G43:G52" si="12">E43*F43</f>
        <v>0</v>
      </c>
      <c r="O43" s="150">
        <v>2</v>
      </c>
      <c r="AA43" s="123">
        <v>12</v>
      </c>
      <c r="AB43" s="123">
        <v>0</v>
      </c>
      <c r="AC43" s="123">
        <v>30</v>
      </c>
      <c r="AZ43" s="123">
        <v>2</v>
      </c>
      <c r="BA43" s="123">
        <f t="shared" ref="BA43:BA52" si="13">IF(AZ43=1,G43,0)</f>
        <v>0</v>
      </c>
      <c r="BB43" s="123">
        <f t="shared" ref="BB43:BB52" si="14">IF(AZ43=2,G43,0)</f>
        <v>0</v>
      </c>
      <c r="BC43" s="123">
        <f t="shared" ref="BC43:BC52" si="15">IF(AZ43=3,G43,0)</f>
        <v>0</v>
      </c>
      <c r="BD43" s="123">
        <f t="shared" ref="BD43:BD52" si="16">IF(AZ43=4,G43,0)</f>
        <v>0</v>
      </c>
      <c r="BE43" s="123">
        <f t="shared" ref="BE43:BE52" si="17">IF(AZ43=5,G43,0)</f>
        <v>0</v>
      </c>
      <c r="CZ43" s="123">
        <v>6.4000000000000003E-3</v>
      </c>
    </row>
    <row r="44" spans="1:104" x14ac:dyDescent="0.25">
      <c r="A44" s="151">
        <v>31</v>
      </c>
      <c r="B44" s="152" t="s">
        <v>141</v>
      </c>
      <c r="C44" s="153" t="s">
        <v>202</v>
      </c>
      <c r="D44" s="154" t="s">
        <v>72</v>
      </c>
      <c r="E44" s="197" t="s">
        <v>203</v>
      </c>
      <c r="F44" s="155"/>
      <c r="G44" s="156">
        <f t="shared" si="12"/>
        <v>0</v>
      </c>
      <c r="O44" s="150">
        <v>2</v>
      </c>
      <c r="AA44" s="123">
        <v>12</v>
      </c>
      <c r="AB44" s="123">
        <v>0</v>
      </c>
      <c r="AC44" s="123">
        <v>31</v>
      </c>
      <c r="AZ44" s="123">
        <v>2</v>
      </c>
      <c r="BA44" s="123">
        <f t="shared" si="13"/>
        <v>0</v>
      </c>
      <c r="BB44" s="123">
        <f t="shared" si="14"/>
        <v>0</v>
      </c>
      <c r="BC44" s="123">
        <f t="shared" si="15"/>
        <v>0</v>
      </c>
      <c r="BD44" s="123">
        <f t="shared" si="16"/>
        <v>0</v>
      </c>
      <c r="BE44" s="123">
        <f t="shared" si="17"/>
        <v>0</v>
      </c>
      <c r="CZ44" s="123">
        <v>6.5500000000000003E-3</v>
      </c>
    </row>
    <row r="45" spans="1:104" x14ac:dyDescent="0.25">
      <c r="A45" s="151">
        <v>32</v>
      </c>
      <c r="B45" s="152" t="s">
        <v>142</v>
      </c>
      <c r="C45" s="153" t="s">
        <v>143</v>
      </c>
      <c r="D45" s="154" t="s">
        <v>72</v>
      </c>
      <c r="E45" s="155">
        <v>2</v>
      </c>
      <c r="F45" s="155"/>
      <c r="G45" s="156">
        <f t="shared" si="12"/>
        <v>0</v>
      </c>
      <c r="O45" s="150">
        <v>2</v>
      </c>
      <c r="AA45" s="123">
        <v>12</v>
      </c>
      <c r="AB45" s="123">
        <v>0</v>
      </c>
      <c r="AC45" s="123">
        <v>32</v>
      </c>
      <c r="AZ45" s="123">
        <v>2</v>
      </c>
      <c r="BA45" s="123">
        <f t="shared" si="13"/>
        <v>0</v>
      </c>
      <c r="BB45" s="123">
        <f t="shared" si="14"/>
        <v>0</v>
      </c>
      <c r="BC45" s="123">
        <f t="shared" si="15"/>
        <v>0</v>
      </c>
      <c r="BD45" s="123">
        <f t="shared" si="16"/>
        <v>0</v>
      </c>
      <c r="BE45" s="123">
        <f t="shared" si="17"/>
        <v>0</v>
      </c>
      <c r="CZ45" s="123">
        <v>6.62E-3</v>
      </c>
    </row>
    <row r="46" spans="1:104" x14ac:dyDescent="0.25">
      <c r="A46" s="151">
        <v>33</v>
      </c>
      <c r="B46" s="152" t="s">
        <v>144</v>
      </c>
      <c r="C46" s="153" t="s">
        <v>145</v>
      </c>
      <c r="D46" s="154" t="s">
        <v>72</v>
      </c>
      <c r="E46" s="155">
        <v>2</v>
      </c>
      <c r="F46" s="155"/>
      <c r="G46" s="156">
        <f t="shared" si="12"/>
        <v>0</v>
      </c>
      <c r="O46" s="150">
        <v>2</v>
      </c>
      <c r="AA46" s="123">
        <v>12</v>
      </c>
      <c r="AB46" s="123">
        <v>0</v>
      </c>
      <c r="AC46" s="123">
        <v>33</v>
      </c>
      <c r="AZ46" s="123">
        <v>2</v>
      </c>
      <c r="BA46" s="123">
        <f t="shared" si="13"/>
        <v>0</v>
      </c>
      <c r="BB46" s="123">
        <f t="shared" si="14"/>
        <v>0</v>
      </c>
      <c r="BC46" s="123">
        <f t="shared" si="15"/>
        <v>0</v>
      </c>
      <c r="BD46" s="123">
        <f t="shared" si="16"/>
        <v>0</v>
      </c>
      <c r="BE46" s="123">
        <f t="shared" si="17"/>
        <v>0</v>
      </c>
      <c r="CZ46" s="123">
        <v>6.62E-3</v>
      </c>
    </row>
    <row r="47" spans="1:104" x14ac:dyDescent="0.25">
      <c r="A47" s="151">
        <v>34</v>
      </c>
      <c r="B47" s="152" t="s">
        <v>146</v>
      </c>
      <c r="C47" s="153" t="s">
        <v>147</v>
      </c>
      <c r="D47" s="154" t="s">
        <v>72</v>
      </c>
      <c r="E47" s="155">
        <v>60</v>
      </c>
      <c r="F47" s="155"/>
      <c r="G47" s="156">
        <f t="shared" si="12"/>
        <v>0</v>
      </c>
      <c r="O47" s="150">
        <v>2</v>
      </c>
      <c r="AA47" s="123">
        <v>12</v>
      </c>
      <c r="AB47" s="123">
        <v>0</v>
      </c>
      <c r="AC47" s="123">
        <v>34</v>
      </c>
      <c r="AZ47" s="123">
        <v>2</v>
      </c>
      <c r="BA47" s="123">
        <f t="shared" si="13"/>
        <v>0</v>
      </c>
      <c r="BB47" s="123">
        <f t="shared" si="14"/>
        <v>0</v>
      </c>
      <c r="BC47" s="123">
        <f t="shared" si="15"/>
        <v>0</v>
      </c>
      <c r="BD47" s="123">
        <f t="shared" si="16"/>
        <v>0</v>
      </c>
      <c r="BE47" s="123">
        <f t="shared" si="17"/>
        <v>0</v>
      </c>
      <c r="CZ47" s="123">
        <v>4.6000000000000001E-4</v>
      </c>
    </row>
    <row r="48" spans="1:104" x14ac:dyDescent="0.25">
      <c r="A48" s="151">
        <v>35</v>
      </c>
      <c r="B48" s="152" t="s">
        <v>148</v>
      </c>
      <c r="C48" s="153" t="s">
        <v>149</v>
      </c>
      <c r="D48" s="154" t="s">
        <v>85</v>
      </c>
      <c r="E48" s="155">
        <v>1</v>
      </c>
      <c r="F48" s="155"/>
      <c r="G48" s="156">
        <f t="shared" si="12"/>
        <v>0</v>
      </c>
      <c r="O48" s="150">
        <v>2</v>
      </c>
      <c r="AA48" s="123">
        <v>12</v>
      </c>
      <c r="AB48" s="123">
        <v>0</v>
      </c>
      <c r="AC48" s="123">
        <v>35</v>
      </c>
      <c r="AZ48" s="123">
        <v>2</v>
      </c>
      <c r="BA48" s="123">
        <f t="shared" si="13"/>
        <v>0</v>
      </c>
      <c r="BB48" s="123">
        <f t="shared" si="14"/>
        <v>0</v>
      </c>
      <c r="BC48" s="123">
        <f t="shared" si="15"/>
        <v>0</v>
      </c>
      <c r="BD48" s="123">
        <f t="shared" si="16"/>
        <v>0</v>
      </c>
      <c r="BE48" s="123">
        <f t="shared" si="17"/>
        <v>0</v>
      </c>
      <c r="CZ48" s="123">
        <v>0</v>
      </c>
    </row>
    <row r="49" spans="1:104" x14ac:dyDescent="0.25">
      <c r="A49" s="151">
        <v>36</v>
      </c>
      <c r="B49" s="152" t="s">
        <v>150</v>
      </c>
      <c r="C49" s="153" t="s">
        <v>151</v>
      </c>
      <c r="D49" s="154" t="s">
        <v>90</v>
      </c>
      <c r="E49" s="155">
        <v>10</v>
      </c>
      <c r="F49" s="155"/>
      <c r="G49" s="156">
        <f t="shared" si="12"/>
        <v>0</v>
      </c>
      <c r="O49" s="150">
        <v>2</v>
      </c>
      <c r="AA49" s="123">
        <v>12</v>
      </c>
      <c r="AB49" s="123">
        <v>0</v>
      </c>
      <c r="AC49" s="123">
        <v>36</v>
      </c>
      <c r="AZ49" s="123">
        <v>2</v>
      </c>
      <c r="BA49" s="123">
        <f t="shared" si="13"/>
        <v>0</v>
      </c>
      <c r="BB49" s="123">
        <f t="shared" si="14"/>
        <v>0</v>
      </c>
      <c r="BC49" s="123">
        <f t="shared" si="15"/>
        <v>0</v>
      </c>
      <c r="BD49" s="123">
        <f t="shared" si="16"/>
        <v>0</v>
      </c>
      <c r="BE49" s="123">
        <f t="shared" si="17"/>
        <v>0</v>
      </c>
      <c r="CZ49" s="123">
        <v>0</v>
      </c>
    </row>
    <row r="50" spans="1:104" x14ac:dyDescent="0.25">
      <c r="A50" s="151">
        <v>37</v>
      </c>
      <c r="B50" s="152" t="s">
        <v>152</v>
      </c>
      <c r="C50" s="153" t="s">
        <v>153</v>
      </c>
      <c r="D50" s="154" t="s">
        <v>90</v>
      </c>
      <c r="E50" s="155">
        <v>1</v>
      </c>
      <c r="F50" s="155"/>
      <c r="G50" s="156">
        <f t="shared" si="12"/>
        <v>0</v>
      </c>
      <c r="O50" s="150">
        <v>2</v>
      </c>
      <c r="AA50" s="123">
        <v>12</v>
      </c>
      <c r="AB50" s="123">
        <v>0</v>
      </c>
      <c r="AC50" s="123">
        <v>37</v>
      </c>
      <c r="AZ50" s="123">
        <v>2</v>
      </c>
      <c r="BA50" s="123">
        <f t="shared" si="13"/>
        <v>0</v>
      </c>
      <c r="BB50" s="123">
        <f t="shared" si="14"/>
        <v>0</v>
      </c>
      <c r="BC50" s="123">
        <f t="shared" si="15"/>
        <v>0</v>
      </c>
      <c r="BD50" s="123">
        <f t="shared" si="16"/>
        <v>0</v>
      </c>
      <c r="BE50" s="123">
        <f t="shared" si="17"/>
        <v>0</v>
      </c>
      <c r="CZ50" s="123">
        <v>0</v>
      </c>
    </row>
    <row r="51" spans="1:104" x14ac:dyDescent="0.25">
      <c r="A51" s="151">
        <v>38</v>
      </c>
      <c r="B51" s="152" t="s">
        <v>154</v>
      </c>
      <c r="C51" s="153" t="s">
        <v>155</v>
      </c>
      <c r="D51" s="154" t="s">
        <v>90</v>
      </c>
      <c r="E51" s="155">
        <v>1</v>
      </c>
      <c r="F51" s="155"/>
      <c r="G51" s="156">
        <f t="shared" si="12"/>
        <v>0</v>
      </c>
      <c r="O51" s="150">
        <v>2</v>
      </c>
      <c r="AA51" s="123">
        <v>12</v>
      </c>
      <c r="AB51" s="123">
        <v>0</v>
      </c>
      <c r="AC51" s="123">
        <v>38</v>
      </c>
      <c r="AZ51" s="123">
        <v>2</v>
      </c>
      <c r="BA51" s="123">
        <f t="shared" si="13"/>
        <v>0</v>
      </c>
      <c r="BB51" s="123">
        <f t="shared" si="14"/>
        <v>0</v>
      </c>
      <c r="BC51" s="123">
        <f t="shared" si="15"/>
        <v>0</v>
      </c>
      <c r="BD51" s="123">
        <f t="shared" si="16"/>
        <v>0</v>
      </c>
      <c r="BE51" s="123">
        <f t="shared" si="17"/>
        <v>0</v>
      </c>
      <c r="CZ51" s="123">
        <v>0</v>
      </c>
    </row>
    <row r="52" spans="1:104" x14ac:dyDescent="0.25">
      <c r="A52" s="151">
        <v>39</v>
      </c>
      <c r="B52" s="152" t="s">
        <v>156</v>
      </c>
      <c r="C52" s="153" t="s">
        <v>157</v>
      </c>
      <c r="D52" s="154" t="s">
        <v>90</v>
      </c>
      <c r="E52" s="155">
        <v>1</v>
      </c>
      <c r="F52" s="155"/>
      <c r="G52" s="156">
        <f t="shared" si="12"/>
        <v>0</v>
      </c>
      <c r="O52" s="150">
        <v>2</v>
      </c>
      <c r="AA52" s="123">
        <v>12</v>
      </c>
      <c r="AB52" s="123">
        <v>0</v>
      </c>
      <c r="AC52" s="123">
        <v>39</v>
      </c>
      <c r="AZ52" s="123">
        <v>2</v>
      </c>
      <c r="BA52" s="123">
        <f t="shared" si="13"/>
        <v>0</v>
      </c>
      <c r="BB52" s="123">
        <f t="shared" si="14"/>
        <v>0</v>
      </c>
      <c r="BC52" s="123">
        <f t="shared" si="15"/>
        <v>0</v>
      </c>
      <c r="BD52" s="123">
        <f t="shared" si="16"/>
        <v>0</v>
      </c>
      <c r="BE52" s="123">
        <f t="shared" si="17"/>
        <v>0</v>
      </c>
      <c r="CZ52" s="123">
        <v>0</v>
      </c>
    </row>
    <row r="53" spans="1:104" x14ac:dyDescent="0.25">
      <c r="A53" s="157"/>
      <c r="B53" s="158" t="s">
        <v>66</v>
      </c>
      <c r="C53" s="159" t="str">
        <f>CONCATENATE(B42," ",C42)</f>
        <v>733 Rozvod potrubí</v>
      </c>
      <c r="D53" s="157"/>
      <c r="E53" s="160"/>
      <c r="F53" s="160"/>
      <c r="G53" s="161">
        <f>SUM(G42:G52)</f>
        <v>0</v>
      </c>
      <c r="O53" s="150">
        <v>4</v>
      </c>
      <c r="BA53" s="162">
        <f>SUM(BA42:BA52)</f>
        <v>0</v>
      </c>
      <c r="BB53" s="162">
        <f>SUM(BB42:BB52)</f>
        <v>0</v>
      </c>
      <c r="BC53" s="162">
        <f>SUM(BC42:BC52)</f>
        <v>0</v>
      </c>
      <c r="BD53" s="162">
        <f>SUM(BD42:BD52)</f>
        <v>0</v>
      </c>
      <c r="BE53" s="162">
        <f>SUM(BE42:BE52)</f>
        <v>0</v>
      </c>
    </row>
    <row r="54" spans="1:104" x14ac:dyDescent="0.25">
      <c r="A54" s="143" t="s">
        <v>65</v>
      </c>
      <c r="B54" s="144" t="s">
        <v>158</v>
      </c>
      <c r="C54" s="145" t="s">
        <v>159</v>
      </c>
      <c r="D54" s="146"/>
      <c r="E54" s="147"/>
      <c r="F54" s="147"/>
      <c r="G54" s="148"/>
      <c r="H54" s="149"/>
      <c r="I54" s="149"/>
      <c r="O54" s="150">
        <v>1</v>
      </c>
    </row>
    <row r="55" spans="1:104" x14ac:dyDescent="0.25">
      <c r="A55" s="151">
        <v>40</v>
      </c>
      <c r="B55" s="152" t="s">
        <v>160</v>
      </c>
      <c r="C55" s="153" t="s">
        <v>161</v>
      </c>
      <c r="D55" s="154" t="s">
        <v>90</v>
      </c>
      <c r="E55" s="197" t="s">
        <v>203</v>
      </c>
      <c r="F55" s="155"/>
      <c r="G55" s="156">
        <f t="shared" ref="G55:G64" si="18">E55*F55</f>
        <v>0</v>
      </c>
      <c r="O55" s="150">
        <v>2</v>
      </c>
      <c r="AA55" s="123">
        <v>12</v>
      </c>
      <c r="AB55" s="123">
        <v>0</v>
      </c>
      <c r="AC55" s="123">
        <v>40</v>
      </c>
      <c r="AZ55" s="123">
        <v>2</v>
      </c>
      <c r="BA55" s="123">
        <f t="shared" ref="BA55:BA64" si="19">IF(AZ55=1,G55,0)</f>
        <v>0</v>
      </c>
      <c r="BB55" s="123">
        <f t="shared" ref="BB55:BB64" si="20">IF(AZ55=2,G55,0)</f>
        <v>0</v>
      </c>
      <c r="BC55" s="123">
        <f t="shared" ref="BC55:BC64" si="21">IF(AZ55=3,G55,0)</f>
        <v>0</v>
      </c>
      <c r="BD55" s="123">
        <f t="shared" ref="BD55:BD64" si="22">IF(AZ55=4,G55,0)</f>
        <v>0</v>
      </c>
      <c r="BE55" s="123">
        <f t="shared" ref="BE55:BE64" si="23">IF(AZ55=5,G55,0)</f>
        <v>0</v>
      </c>
      <c r="CZ55" s="123">
        <v>0</v>
      </c>
    </row>
    <row r="56" spans="1:104" x14ac:dyDescent="0.25">
      <c r="A56" s="151">
        <v>41</v>
      </c>
      <c r="B56" s="152" t="s">
        <v>162</v>
      </c>
      <c r="C56" s="153" t="s">
        <v>163</v>
      </c>
      <c r="D56" s="154" t="s">
        <v>90</v>
      </c>
      <c r="E56" s="197" t="s">
        <v>203</v>
      </c>
      <c r="F56" s="155"/>
      <c r="G56" s="156">
        <f t="shared" si="18"/>
        <v>0</v>
      </c>
      <c r="O56" s="150">
        <v>2</v>
      </c>
      <c r="AA56" s="123">
        <v>12</v>
      </c>
      <c r="AB56" s="123">
        <v>0</v>
      </c>
      <c r="AC56" s="123">
        <v>41</v>
      </c>
      <c r="AZ56" s="123">
        <v>2</v>
      </c>
      <c r="BA56" s="123">
        <f t="shared" si="19"/>
        <v>0</v>
      </c>
      <c r="BB56" s="123">
        <f t="shared" si="20"/>
        <v>0</v>
      </c>
      <c r="BC56" s="123">
        <f t="shared" si="21"/>
        <v>0</v>
      </c>
      <c r="BD56" s="123">
        <f t="shared" si="22"/>
        <v>0</v>
      </c>
      <c r="BE56" s="123">
        <f t="shared" si="23"/>
        <v>0</v>
      </c>
      <c r="CZ56" s="123">
        <v>1.3999999999999999E-4</v>
      </c>
    </row>
    <row r="57" spans="1:104" x14ac:dyDescent="0.25">
      <c r="A57" s="151">
        <v>42</v>
      </c>
      <c r="B57" s="152" t="s">
        <v>164</v>
      </c>
      <c r="C57" s="153" t="s">
        <v>165</v>
      </c>
      <c r="D57" s="154" t="s">
        <v>90</v>
      </c>
      <c r="E57" s="155">
        <v>2</v>
      </c>
      <c r="F57" s="155"/>
      <c r="G57" s="156">
        <f t="shared" si="18"/>
        <v>0</v>
      </c>
      <c r="O57" s="150">
        <v>2</v>
      </c>
      <c r="AA57" s="123">
        <v>12</v>
      </c>
      <c r="AB57" s="123">
        <v>0</v>
      </c>
      <c r="AC57" s="123">
        <v>42</v>
      </c>
      <c r="AZ57" s="123">
        <v>2</v>
      </c>
      <c r="BA57" s="123">
        <f t="shared" si="19"/>
        <v>0</v>
      </c>
      <c r="BB57" s="123">
        <f t="shared" si="20"/>
        <v>0</v>
      </c>
      <c r="BC57" s="123">
        <f t="shared" si="21"/>
        <v>0</v>
      </c>
      <c r="BD57" s="123">
        <f t="shared" si="22"/>
        <v>0</v>
      </c>
      <c r="BE57" s="123">
        <f t="shared" si="23"/>
        <v>0</v>
      </c>
      <c r="CZ57" s="123">
        <v>2.0000000000000001E-4</v>
      </c>
    </row>
    <row r="58" spans="1:104" x14ac:dyDescent="0.25">
      <c r="A58" s="151">
        <v>43</v>
      </c>
      <c r="B58" s="152" t="s">
        <v>166</v>
      </c>
      <c r="C58" s="153" t="s">
        <v>167</v>
      </c>
      <c r="D58" s="154" t="s">
        <v>90</v>
      </c>
      <c r="E58" s="155">
        <v>1</v>
      </c>
      <c r="F58" s="155"/>
      <c r="G58" s="156">
        <f t="shared" si="18"/>
        <v>0</v>
      </c>
      <c r="O58" s="150">
        <v>2</v>
      </c>
      <c r="AA58" s="123">
        <v>12</v>
      </c>
      <c r="AB58" s="123">
        <v>0</v>
      </c>
      <c r="AC58" s="123">
        <v>43</v>
      </c>
      <c r="AZ58" s="123">
        <v>2</v>
      </c>
      <c r="BA58" s="123">
        <f t="shared" si="19"/>
        <v>0</v>
      </c>
      <c r="BB58" s="123">
        <f t="shared" si="20"/>
        <v>0</v>
      </c>
      <c r="BC58" s="123">
        <f t="shared" si="21"/>
        <v>0</v>
      </c>
      <c r="BD58" s="123">
        <f t="shared" si="22"/>
        <v>0</v>
      </c>
      <c r="BE58" s="123">
        <f t="shared" si="23"/>
        <v>0</v>
      </c>
      <c r="CZ58" s="123">
        <v>1.16E-3</v>
      </c>
    </row>
    <row r="59" spans="1:104" x14ac:dyDescent="0.25">
      <c r="A59" s="151">
        <v>44</v>
      </c>
      <c r="B59" s="152" t="s">
        <v>168</v>
      </c>
      <c r="C59" s="153" t="s">
        <v>169</v>
      </c>
      <c r="D59" s="154" t="s">
        <v>85</v>
      </c>
      <c r="E59" s="155">
        <v>2</v>
      </c>
      <c r="F59" s="155"/>
      <c r="G59" s="156">
        <f t="shared" si="18"/>
        <v>0</v>
      </c>
      <c r="O59" s="150">
        <v>2</v>
      </c>
      <c r="AA59" s="123">
        <v>12</v>
      </c>
      <c r="AB59" s="123">
        <v>0</v>
      </c>
      <c r="AC59" s="123">
        <v>44</v>
      </c>
      <c r="AZ59" s="123">
        <v>2</v>
      </c>
      <c r="BA59" s="123">
        <f t="shared" si="19"/>
        <v>0</v>
      </c>
      <c r="BB59" s="123">
        <f t="shared" si="20"/>
        <v>0</v>
      </c>
      <c r="BC59" s="123">
        <f t="shared" si="21"/>
        <v>0</v>
      </c>
      <c r="BD59" s="123">
        <f t="shared" si="22"/>
        <v>0</v>
      </c>
      <c r="BE59" s="123">
        <f t="shared" si="23"/>
        <v>0</v>
      </c>
      <c r="CZ59" s="123">
        <v>0</v>
      </c>
    </row>
    <row r="60" spans="1:104" ht="21" x14ac:dyDescent="0.25">
      <c r="A60" s="151">
        <v>45</v>
      </c>
      <c r="B60" s="152" t="s">
        <v>170</v>
      </c>
      <c r="C60" s="153" t="s">
        <v>171</v>
      </c>
      <c r="D60" s="154" t="s">
        <v>90</v>
      </c>
      <c r="E60" s="155">
        <v>5</v>
      </c>
      <c r="F60" s="155"/>
      <c r="G60" s="156">
        <f t="shared" si="18"/>
        <v>0</v>
      </c>
      <c r="O60" s="150">
        <v>2</v>
      </c>
      <c r="AA60" s="123">
        <v>12</v>
      </c>
      <c r="AB60" s="123">
        <v>0</v>
      </c>
      <c r="AC60" s="123">
        <v>45</v>
      </c>
      <c r="AZ60" s="123">
        <v>2</v>
      </c>
      <c r="BA60" s="123">
        <f t="shared" si="19"/>
        <v>0</v>
      </c>
      <c r="BB60" s="123">
        <f t="shared" si="20"/>
        <v>0</v>
      </c>
      <c r="BC60" s="123">
        <f t="shared" si="21"/>
        <v>0</v>
      </c>
      <c r="BD60" s="123">
        <f t="shared" si="22"/>
        <v>0</v>
      </c>
      <c r="BE60" s="123">
        <f t="shared" si="23"/>
        <v>0</v>
      </c>
      <c r="CZ60" s="123">
        <v>0</v>
      </c>
    </row>
    <row r="61" spans="1:104" ht="21" x14ac:dyDescent="0.25">
      <c r="A61" s="151">
        <v>46</v>
      </c>
      <c r="B61" s="152" t="s">
        <v>172</v>
      </c>
      <c r="C61" s="153" t="s">
        <v>173</v>
      </c>
      <c r="D61" s="154" t="s">
        <v>90</v>
      </c>
      <c r="E61" s="197" t="s">
        <v>203</v>
      </c>
      <c r="F61" s="155"/>
      <c r="G61" s="156">
        <f t="shared" si="18"/>
        <v>0</v>
      </c>
      <c r="O61" s="150">
        <v>2</v>
      </c>
      <c r="AA61" s="123">
        <v>12</v>
      </c>
      <c r="AB61" s="123">
        <v>0</v>
      </c>
      <c r="AC61" s="123">
        <v>46</v>
      </c>
      <c r="AZ61" s="123">
        <v>2</v>
      </c>
      <c r="BA61" s="123">
        <f t="shared" si="19"/>
        <v>0</v>
      </c>
      <c r="BB61" s="123">
        <f t="shared" si="20"/>
        <v>0</v>
      </c>
      <c r="BC61" s="123">
        <f t="shared" si="21"/>
        <v>0</v>
      </c>
      <c r="BD61" s="123">
        <f t="shared" si="22"/>
        <v>0</v>
      </c>
      <c r="BE61" s="123">
        <f t="shared" si="23"/>
        <v>0</v>
      </c>
      <c r="CZ61" s="123">
        <v>0</v>
      </c>
    </row>
    <row r="62" spans="1:104" x14ac:dyDescent="0.25">
      <c r="A62" s="151">
        <v>47</v>
      </c>
      <c r="B62" s="152" t="s">
        <v>174</v>
      </c>
      <c r="C62" s="153" t="s">
        <v>175</v>
      </c>
      <c r="D62" s="154" t="s">
        <v>90</v>
      </c>
      <c r="E62" s="155">
        <v>5</v>
      </c>
      <c r="F62" s="155"/>
      <c r="G62" s="156">
        <f t="shared" si="18"/>
        <v>0</v>
      </c>
      <c r="O62" s="150">
        <v>2</v>
      </c>
      <c r="AA62" s="123">
        <v>12</v>
      </c>
      <c r="AB62" s="123">
        <v>0</v>
      </c>
      <c r="AC62" s="123">
        <v>47</v>
      </c>
      <c r="AZ62" s="123">
        <v>2</v>
      </c>
      <c r="BA62" s="123">
        <f t="shared" si="19"/>
        <v>0</v>
      </c>
      <c r="BB62" s="123">
        <f t="shared" si="20"/>
        <v>0</v>
      </c>
      <c r="BC62" s="123">
        <f t="shared" si="21"/>
        <v>0</v>
      </c>
      <c r="BD62" s="123">
        <f t="shared" si="22"/>
        <v>0</v>
      </c>
      <c r="BE62" s="123">
        <f t="shared" si="23"/>
        <v>0</v>
      </c>
      <c r="CZ62" s="123">
        <v>0</v>
      </c>
    </row>
    <row r="63" spans="1:104" x14ac:dyDescent="0.25">
      <c r="A63" s="151">
        <v>48</v>
      </c>
      <c r="B63" s="152" t="s">
        <v>176</v>
      </c>
      <c r="C63" s="153" t="s">
        <v>177</v>
      </c>
      <c r="D63" s="154" t="s">
        <v>90</v>
      </c>
      <c r="E63" s="155">
        <v>1</v>
      </c>
      <c r="F63" s="155"/>
      <c r="G63" s="156">
        <f t="shared" si="18"/>
        <v>0</v>
      </c>
      <c r="O63" s="150">
        <v>2</v>
      </c>
      <c r="AA63" s="123">
        <v>12</v>
      </c>
      <c r="AB63" s="123">
        <v>0</v>
      </c>
      <c r="AC63" s="123">
        <v>48</v>
      </c>
      <c r="AZ63" s="123">
        <v>2</v>
      </c>
      <c r="BA63" s="123">
        <f t="shared" si="19"/>
        <v>0</v>
      </c>
      <c r="BB63" s="123">
        <f t="shared" si="20"/>
        <v>0</v>
      </c>
      <c r="BC63" s="123">
        <f t="shared" si="21"/>
        <v>0</v>
      </c>
      <c r="BD63" s="123">
        <f t="shared" si="22"/>
        <v>0</v>
      </c>
      <c r="BE63" s="123">
        <f t="shared" si="23"/>
        <v>0</v>
      </c>
      <c r="CZ63" s="123">
        <v>0</v>
      </c>
    </row>
    <row r="64" spans="1:104" x14ac:dyDescent="0.25">
      <c r="A64" s="151">
        <v>49</v>
      </c>
      <c r="B64" s="152" t="s">
        <v>178</v>
      </c>
      <c r="C64" s="153" t="s">
        <v>179</v>
      </c>
      <c r="D64" s="154" t="s">
        <v>90</v>
      </c>
      <c r="E64" s="155">
        <v>4</v>
      </c>
      <c r="F64" s="155"/>
      <c r="G64" s="156">
        <f t="shared" si="18"/>
        <v>0</v>
      </c>
      <c r="O64" s="150">
        <v>2</v>
      </c>
      <c r="AA64" s="123">
        <v>12</v>
      </c>
      <c r="AB64" s="123">
        <v>0</v>
      </c>
      <c r="AC64" s="123">
        <v>49</v>
      </c>
      <c r="AZ64" s="123">
        <v>2</v>
      </c>
      <c r="BA64" s="123">
        <f t="shared" si="19"/>
        <v>0</v>
      </c>
      <c r="BB64" s="123">
        <f t="shared" si="20"/>
        <v>0</v>
      </c>
      <c r="BC64" s="123">
        <f t="shared" si="21"/>
        <v>0</v>
      </c>
      <c r="BD64" s="123">
        <f t="shared" si="22"/>
        <v>0</v>
      </c>
      <c r="BE64" s="123">
        <f t="shared" si="23"/>
        <v>0</v>
      </c>
      <c r="CZ64" s="123">
        <v>0</v>
      </c>
    </row>
    <row r="65" spans="1:104" x14ac:dyDescent="0.25">
      <c r="A65" s="157"/>
      <c r="B65" s="158" t="s">
        <v>66</v>
      </c>
      <c r="C65" s="159" t="str">
        <f>CONCATENATE(B54," ",C54)</f>
        <v>734 Armatury</v>
      </c>
      <c r="D65" s="157"/>
      <c r="E65" s="160"/>
      <c r="F65" s="160"/>
      <c r="G65" s="161">
        <f>SUM(G54:G64)</f>
        <v>0</v>
      </c>
      <c r="O65" s="150">
        <v>4</v>
      </c>
      <c r="BA65" s="162">
        <f>SUM(BA54:BA64)</f>
        <v>0</v>
      </c>
      <c r="BB65" s="162">
        <f>SUM(BB54:BB64)</f>
        <v>0</v>
      </c>
      <c r="BC65" s="162">
        <f>SUM(BC54:BC64)</f>
        <v>0</v>
      </c>
      <c r="BD65" s="162">
        <f>SUM(BD54:BD64)</f>
        <v>0</v>
      </c>
      <c r="BE65" s="162">
        <f>SUM(BE54:BE64)</f>
        <v>0</v>
      </c>
    </row>
    <row r="66" spans="1:104" x14ac:dyDescent="0.25">
      <c r="A66" s="143" t="s">
        <v>65</v>
      </c>
      <c r="B66" s="144" t="s">
        <v>180</v>
      </c>
      <c r="C66" s="145" t="s">
        <v>181</v>
      </c>
      <c r="D66" s="146"/>
      <c r="E66" s="147"/>
      <c r="F66" s="147"/>
      <c r="G66" s="148"/>
      <c r="H66" s="149"/>
      <c r="I66" s="149"/>
      <c r="O66" s="150">
        <v>1</v>
      </c>
    </row>
    <row r="67" spans="1:104" x14ac:dyDescent="0.25">
      <c r="A67" s="151">
        <v>50</v>
      </c>
      <c r="B67" s="152" t="s">
        <v>182</v>
      </c>
      <c r="C67" s="153" t="s">
        <v>183</v>
      </c>
      <c r="D67" s="154" t="s">
        <v>184</v>
      </c>
      <c r="E67" s="155">
        <v>12</v>
      </c>
      <c r="F67" s="155"/>
      <c r="G67" s="156">
        <f t="shared" ref="G67:G74" si="24">E67*F67</f>
        <v>0</v>
      </c>
      <c r="O67" s="150">
        <v>2</v>
      </c>
      <c r="AA67" s="123">
        <v>12</v>
      </c>
      <c r="AB67" s="123">
        <v>0</v>
      </c>
      <c r="AC67" s="123">
        <v>50</v>
      </c>
      <c r="AZ67" s="123">
        <v>2</v>
      </c>
      <c r="BA67" s="123">
        <f t="shared" ref="BA67:BA74" si="25">IF(AZ67=1,G67,0)</f>
        <v>0</v>
      </c>
      <c r="BB67" s="123">
        <f t="shared" ref="BB67:BB74" si="26">IF(AZ67=2,G67,0)</f>
        <v>0</v>
      </c>
      <c r="BC67" s="123">
        <f t="shared" ref="BC67:BC74" si="27">IF(AZ67=3,G67,0)</f>
        <v>0</v>
      </c>
      <c r="BD67" s="123">
        <f t="shared" ref="BD67:BD74" si="28">IF(AZ67=4,G67,0)</f>
        <v>0</v>
      </c>
      <c r="BE67" s="123">
        <f t="shared" ref="BE67:BE74" si="29">IF(AZ67=5,G67,0)</f>
        <v>0</v>
      </c>
      <c r="CZ67" s="123">
        <v>0</v>
      </c>
    </row>
    <row r="68" spans="1:104" x14ac:dyDescent="0.25">
      <c r="A68" s="151">
        <v>51</v>
      </c>
      <c r="B68" s="152" t="s">
        <v>185</v>
      </c>
      <c r="C68" s="153" t="s">
        <v>186</v>
      </c>
      <c r="D68" s="154" t="s">
        <v>90</v>
      </c>
      <c r="E68" s="197" t="s">
        <v>203</v>
      </c>
      <c r="F68" s="155"/>
      <c r="G68" s="156">
        <f t="shared" si="24"/>
        <v>0</v>
      </c>
      <c r="O68" s="150">
        <v>2</v>
      </c>
      <c r="AA68" s="123">
        <v>12</v>
      </c>
      <c r="AB68" s="123">
        <v>0</v>
      </c>
      <c r="AC68" s="123">
        <v>51</v>
      </c>
      <c r="AZ68" s="123">
        <v>2</v>
      </c>
      <c r="BA68" s="123">
        <f t="shared" si="25"/>
        <v>0</v>
      </c>
      <c r="BB68" s="123">
        <f t="shared" si="26"/>
        <v>0</v>
      </c>
      <c r="BC68" s="123">
        <f t="shared" si="27"/>
        <v>0</v>
      </c>
      <c r="BD68" s="123">
        <f t="shared" si="28"/>
        <v>0</v>
      </c>
      <c r="BE68" s="123">
        <f t="shared" si="29"/>
        <v>0</v>
      </c>
      <c r="CZ68" s="123">
        <v>6.5339999999999995E-2</v>
      </c>
    </row>
    <row r="69" spans="1:104" x14ac:dyDescent="0.25">
      <c r="A69" s="151">
        <v>52</v>
      </c>
      <c r="B69" s="152" t="s">
        <v>187</v>
      </c>
      <c r="C69" s="153" t="s">
        <v>188</v>
      </c>
      <c r="D69" s="154" t="s">
        <v>90</v>
      </c>
      <c r="E69" s="197" t="s">
        <v>203</v>
      </c>
      <c r="F69" s="155"/>
      <c r="G69" s="156">
        <f t="shared" si="24"/>
        <v>0</v>
      </c>
      <c r="O69" s="150">
        <v>2</v>
      </c>
      <c r="AA69" s="123">
        <v>12</v>
      </c>
      <c r="AB69" s="123">
        <v>0</v>
      </c>
      <c r="AC69" s="123">
        <v>52</v>
      </c>
      <c r="AZ69" s="123">
        <v>2</v>
      </c>
      <c r="BA69" s="123">
        <f t="shared" si="25"/>
        <v>0</v>
      </c>
      <c r="BB69" s="123">
        <f t="shared" si="26"/>
        <v>0</v>
      </c>
      <c r="BC69" s="123">
        <f t="shared" si="27"/>
        <v>0</v>
      </c>
      <c r="BD69" s="123">
        <f t="shared" si="28"/>
        <v>0</v>
      </c>
      <c r="BE69" s="123">
        <f t="shared" si="29"/>
        <v>0</v>
      </c>
      <c r="CZ69" s="123">
        <v>6.7559999999999995E-2</v>
      </c>
    </row>
    <row r="70" spans="1:104" x14ac:dyDescent="0.25">
      <c r="A70" s="151">
        <v>53</v>
      </c>
      <c r="B70" s="152" t="s">
        <v>189</v>
      </c>
      <c r="C70" s="153" t="s">
        <v>190</v>
      </c>
      <c r="D70" s="154" t="s">
        <v>90</v>
      </c>
      <c r="E70" s="197" t="s">
        <v>203</v>
      </c>
      <c r="F70" s="155"/>
      <c r="G70" s="156">
        <f t="shared" si="24"/>
        <v>0</v>
      </c>
      <c r="O70" s="150">
        <v>2</v>
      </c>
      <c r="AA70" s="123">
        <v>12</v>
      </c>
      <c r="AB70" s="123">
        <v>0</v>
      </c>
      <c r="AC70" s="123">
        <v>53</v>
      </c>
      <c r="AZ70" s="123">
        <v>2</v>
      </c>
      <c r="BA70" s="123">
        <f t="shared" si="25"/>
        <v>0</v>
      </c>
      <c r="BB70" s="123">
        <f t="shared" si="26"/>
        <v>0</v>
      </c>
      <c r="BC70" s="123">
        <f t="shared" si="27"/>
        <v>0</v>
      </c>
      <c r="BD70" s="123">
        <f t="shared" si="28"/>
        <v>0</v>
      </c>
      <c r="BE70" s="123">
        <f t="shared" si="29"/>
        <v>0</v>
      </c>
      <c r="CZ70" s="123">
        <v>0.10134</v>
      </c>
    </row>
    <row r="71" spans="1:104" x14ac:dyDescent="0.25">
      <c r="A71" s="151">
        <v>54</v>
      </c>
      <c r="B71" s="152" t="s">
        <v>191</v>
      </c>
      <c r="C71" s="153" t="s">
        <v>192</v>
      </c>
      <c r="D71" s="154" t="s">
        <v>90</v>
      </c>
      <c r="E71" s="155">
        <v>1</v>
      </c>
      <c r="F71" s="155"/>
      <c r="G71" s="156">
        <f t="shared" si="24"/>
        <v>0</v>
      </c>
      <c r="O71" s="150">
        <v>2</v>
      </c>
      <c r="AA71" s="123">
        <v>12</v>
      </c>
      <c r="AB71" s="123">
        <v>0</v>
      </c>
      <c r="AC71" s="123">
        <v>54</v>
      </c>
      <c r="AZ71" s="123">
        <v>2</v>
      </c>
      <c r="BA71" s="123">
        <f t="shared" si="25"/>
        <v>0</v>
      </c>
      <c r="BB71" s="123">
        <f t="shared" si="26"/>
        <v>0</v>
      </c>
      <c r="BC71" s="123">
        <f t="shared" si="27"/>
        <v>0</v>
      </c>
      <c r="BD71" s="123">
        <f t="shared" si="28"/>
        <v>0</v>
      </c>
      <c r="BE71" s="123">
        <f t="shared" si="29"/>
        <v>0</v>
      </c>
      <c r="CZ71" s="123">
        <v>8.6400000000000001E-3</v>
      </c>
    </row>
    <row r="72" spans="1:104" x14ac:dyDescent="0.25">
      <c r="A72" s="151">
        <v>55</v>
      </c>
      <c r="B72" s="152" t="s">
        <v>193</v>
      </c>
      <c r="C72" s="153" t="s">
        <v>194</v>
      </c>
      <c r="D72" s="154" t="s">
        <v>90</v>
      </c>
      <c r="E72" s="155">
        <v>1</v>
      </c>
      <c r="F72" s="155"/>
      <c r="G72" s="156">
        <f t="shared" si="24"/>
        <v>0</v>
      </c>
      <c r="O72" s="150">
        <v>2</v>
      </c>
      <c r="AA72" s="123">
        <v>12</v>
      </c>
      <c r="AB72" s="123">
        <v>0</v>
      </c>
      <c r="AC72" s="123">
        <v>55</v>
      </c>
      <c r="AZ72" s="123">
        <v>2</v>
      </c>
      <c r="BA72" s="123">
        <f t="shared" si="25"/>
        <v>0</v>
      </c>
      <c r="BB72" s="123">
        <f t="shared" si="26"/>
        <v>0</v>
      </c>
      <c r="BC72" s="123">
        <f t="shared" si="27"/>
        <v>0</v>
      </c>
      <c r="BD72" s="123">
        <f t="shared" si="28"/>
        <v>0</v>
      </c>
      <c r="BE72" s="123">
        <f t="shared" si="29"/>
        <v>0</v>
      </c>
      <c r="CZ72" s="123">
        <v>3.6299999999999999E-2</v>
      </c>
    </row>
    <row r="73" spans="1:104" x14ac:dyDescent="0.25">
      <c r="A73" s="151">
        <v>56</v>
      </c>
      <c r="B73" s="152" t="s">
        <v>195</v>
      </c>
      <c r="C73" s="153" t="s">
        <v>196</v>
      </c>
      <c r="D73" s="154" t="s">
        <v>90</v>
      </c>
      <c r="E73" s="155">
        <v>2</v>
      </c>
      <c r="F73" s="155"/>
      <c r="G73" s="156">
        <f t="shared" si="24"/>
        <v>0</v>
      </c>
      <c r="O73" s="150">
        <v>2</v>
      </c>
      <c r="AA73" s="123">
        <v>12</v>
      </c>
      <c r="AB73" s="123">
        <v>0</v>
      </c>
      <c r="AC73" s="123">
        <v>56</v>
      </c>
      <c r="AZ73" s="123">
        <v>2</v>
      </c>
      <c r="BA73" s="123">
        <f t="shared" si="25"/>
        <v>0</v>
      </c>
      <c r="BB73" s="123">
        <f t="shared" si="26"/>
        <v>0</v>
      </c>
      <c r="BC73" s="123">
        <f t="shared" si="27"/>
        <v>0</v>
      </c>
      <c r="BD73" s="123">
        <f t="shared" si="28"/>
        <v>0</v>
      </c>
      <c r="BE73" s="123">
        <f t="shared" si="29"/>
        <v>0</v>
      </c>
      <c r="CZ73" s="123">
        <v>3.3779999999999998E-2</v>
      </c>
    </row>
    <row r="74" spans="1:104" x14ac:dyDescent="0.25">
      <c r="A74" s="151">
        <v>57</v>
      </c>
      <c r="B74" s="152" t="s">
        <v>197</v>
      </c>
      <c r="C74" s="153" t="s">
        <v>198</v>
      </c>
      <c r="D74" s="154" t="s">
        <v>90</v>
      </c>
      <c r="E74" s="155">
        <v>1</v>
      </c>
      <c r="F74" s="155"/>
      <c r="G74" s="156">
        <f t="shared" si="24"/>
        <v>0</v>
      </c>
      <c r="O74" s="150">
        <v>2</v>
      </c>
      <c r="AA74" s="123">
        <v>12</v>
      </c>
      <c r="AB74" s="123">
        <v>0</v>
      </c>
      <c r="AC74" s="123">
        <v>57</v>
      </c>
      <c r="AZ74" s="123">
        <v>2</v>
      </c>
      <c r="BA74" s="123">
        <f t="shared" si="25"/>
        <v>0</v>
      </c>
      <c r="BB74" s="123">
        <f t="shared" si="26"/>
        <v>0</v>
      </c>
      <c r="BC74" s="123">
        <f t="shared" si="27"/>
        <v>0</v>
      </c>
      <c r="BD74" s="123">
        <f t="shared" si="28"/>
        <v>0</v>
      </c>
      <c r="BE74" s="123">
        <f t="shared" si="29"/>
        <v>0</v>
      </c>
      <c r="CZ74" s="123">
        <v>5.0590000000000003E-2</v>
      </c>
    </row>
    <row r="75" spans="1:104" x14ac:dyDescent="0.25">
      <c r="A75" s="157"/>
      <c r="B75" s="158" t="s">
        <v>66</v>
      </c>
      <c r="C75" s="159" t="str">
        <f>CONCATENATE(B66," ",C66)</f>
        <v>735 Otopná tělesa</v>
      </c>
      <c r="D75" s="157"/>
      <c r="E75" s="160"/>
      <c r="F75" s="160"/>
      <c r="G75" s="161">
        <f>SUM(G66:G74)</f>
        <v>0</v>
      </c>
      <c r="O75" s="150">
        <v>4</v>
      </c>
      <c r="BA75" s="162">
        <f>SUM(BA66:BA74)</f>
        <v>0</v>
      </c>
      <c r="BB75" s="162">
        <f>SUM(BB66:BB74)</f>
        <v>0</v>
      </c>
      <c r="BC75" s="162">
        <f>SUM(BC66:BC74)</f>
        <v>0</v>
      </c>
      <c r="BD75" s="162">
        <f>SUM(BD66:BD74)</f>
        <v>0</v>
      </c>
      <c r="BE75" s="162">
        <f>SUM(BE66:BE74)</f>
        <v>0</v>
      </c>
    </row>
    <row r="76" spans="1:104" x14ac:dyDescent="0.25">
      <c r="A76" s="124"/>
      <c r="B76" s="124"/>
      <c r="C76" s="124"/>
      <c r="D76" s="124"/>
      <c r="E76" s="124"/>
      <c r="F76" s="124"/>
      <c r="G76" s="124"/>
    </row>
    <row r="77" spans="1:104" x14ac:dyDescent="0.25">
      <c r="E77" s="123"/>
    </row>
    <row r="78" spans="1:104" x14ac:dyDescent="0.25">
      <c r="E78" s="123"/>
    </row>
    <row r="79" spans="1:104" x14ac:dyDescent="0.25">
      <c r="E79" s="123"/>
    </row>
    <row r="80" spans="1:104" x14ac:dyDescent="0.25">
      <c r="E80" s="123"/>
    </row>
    <row r="81" spans="5:5" x14ac:dyDescent="0.25">
      <c r="E81" s="123"/>
    </row>
    <row r="82" spans="5:5" x14ac:dyDescent="0.25">
      <c r="E82" s="123"/>
    </row>
    <row r="83" spans="5:5" x14ac:dyDescent="0.25">
      <c r="E83" s="123"/>
    </row>
    <row r="84" spans="5:5" x14ac:dyDescent="0.25">
      <c r="E84" s="123"/>
    </row>
    <row r="85" spans="5:5" x14ac:dyDescent="0.25">
      <c r="E85" s="123"/>
    </row>
    <row r="86" spans="5:5" x14ac:dyDescent="0.25">
      <c r="E86" s="123"/>
    </row>
    <row r="87" spans="5:5" x14ac:dyDescent="0.25">
      <c r="E87" s="123"/>
    </row>
    <row r="88" spans="5:5" x14ac:dyDescent="0.25">
      <c r="E88" s="123"/>
    </row>
    <row r="89" spans="5:5" x14ac:dyDescent="0.25">
      <c r="E89" s="123"/>
    </row>
    <row r="90" spans="5:5" x14ac:dyDescent="0.25">
      <c r="E90" s="123"/>
    </row>
    <row r="91" spans="5:5" x14ac:dyDescent="0.25">
      <c r="E91" s="123"/>
    </row>
    <row r="92" spans="5:5" x14ac:dyDescent="0.25">
      <c r="E92" s="123"/>
    </row>
    <row r="93" spans="5:5" x14ac:dyDescent="0.25">
      <c r="E93" s="123"/>
    </row>
    <row r="94" spans="5:5" x14ac:dyDescent="0.25">
      <c r="E94" s="123"/>
    </row>
    <row r="95" spans="5:5" x14ac:dyDescent="0.25">
      <c r="E95" s="123"/>
    </row>
    <row r="96" spans="5:5" x14ac:dyDescent="0.25">
      <c r="E96" s="123"/>
    </row>
    <row r="97" spans="1:7" x14ac:dyDescent="0.25">
      <c r="E97" s="123"/>
    </row>
    <row r="98" spans="1:7" x14ac:dyDescent="0.25">
      <c r="E98" s="123"/>
    </row>
    <row r="99" spans="1:7" x14ac:dyDescent="0.25">
      <c r="A99" s="163"/>
      <c r="B99" s="163"/>
      <c r="C99" s="163"/>
      <c r="D99" s="163"/>
      <c r="E99" s="163"/>
      <c r="F99" s="163"/>
      <c r="G99" s="163"/>
    </row>
    <row r="100" spans="1:7" x14ac:dyDescent="0.25">
      <c r="A100" s="163"/>
      <c r="B100" s="163"/>
      <c r="C100" s="163"/>
      <c r="D100" s="163"/>
      <c r="E100" s="163"/>
      <c r="F100" s="163"/>
      <c r="G100" s="163"/>
    </row>
    <row r="101" spans="1:7" x14ac:dyDescent="0.25">
      <c r="A101" s="163"/>
      <c r="B101" s="163"/>
      <c r="C101" s="163"/>
      <c r="D101" s="163"/>
      <c r="E101" s="163"/>
      <c r="F101" s="163"/>
      <c r="G101" s="163"/>
    </row>
    <row r="102" spans="1:7" x14ac:dyDescent="0.25">
      <c r="A102" s="163"/>
      <c r="B102" s="163"/>
      <c r="C102" s="163"/>
      <c r="D102" s="163"/>
      <c r="E102" s="163"/>
      <c r="F102" s="163"/>
      <c r="G102" s="163"/>
    </row>
    <row r="103" spans="1:7" x14ac:dyDescent="0.25">
      <c r="E103" s="123"/>
    </row>
    <row r="104" spans="1:7" x14ac:dyDescent="0.25">
      <c r="E104" s="123"/>
    </row>
    <row r="105" spans="1:7" x14ac:dyDescent="0.25">
      <c r="E105" s="123"/>
    </row>
    <row r="106" spans="1:7" x14ac:dyDescent="0.25">
      <c r="E106" s="123"/>
    </row>
    <row r="107" spans="1:7" x14ac:dyDescent="0.25">
      <c r="E107" s="123"/>
    </row>
    <row r="108" spans="1:7" x14ac:dyDescent="0.25">
      <c r="E108" s="123"/>
    </row>
    <row r="109" spans="1:7" x14ac:dyDescent="0.25">
      <c r="E109" s="123"/>
    </row>
    <row r="110" spans="1:7" x14ac:dyDescent="0.25">
      <c r="E110" s="123"/>
    </row>
    <row r="111" spans="1:7" x14ac:dyDescent="0.25">
      <c r="E111" s="123"/>
    </row>
    <row r="112" spans="1:7" x14ac:dyDescent="0.25">
      <c r="E112" s="123"/>
    </row>
    <row r="113" spans="5:5" x14ac:dyDescent="0.25">
      <c r="E113" s="123"/>
    </row>
    <row r="114" spans="5:5" x14ac:dyDescent="0.25">
      <c r="E114" s="123"/>
    </row>
    <row r="115" spans="5:5" x14ac:dyDescent="0.25">
      <c r="E115" s="123"/>
    </row>
    <row r="116" spans="5:5" x14ac:dyDescent="0.25">
      <c r="E116" s="123"/>
    </row>
    <row r="117" spans="5:5" x14ac:dyDescent="0.25">
      <c r="E117" s="123"/>
    </row>
    <row r="118" spans="5:5" x14ac:dyDescent="0.25">
      <c r="E118" s="123"/>
    </row>
    <row r="119" spans="5:5" x14ac:dyDescent="0.25">
      <c r="E119" s="123"/>
    </row>
    <row r="120" spans="5:5" x14ac:dyDescent="0.25">
      <c r="E120" s="123"/>
    </row>
    <row r="121" spans="5:5" x14ac:dyDescent="0.25">
      <c r="E121" s="123"/>
    </row>
    <row r="122" spans="5:5" x14ac:dyDescent="0.25">
      <c r="E122" s="123"/>
    </row>
    <row r="123" spans="5:5" x14ac:dyDescent="0.25">
      <c r="E123" s="123"/>
    </row>
    <row r="124" spans="5:5" x14ac:dyDescent="0.25">
      <c r="E124" s="123"/>
    </row>
    <row r="125" spans="5:5" x14ac:dyDescent="0.25">
      <c r="E125" s="123"/>
    </row>
    <row r="126" spans="5:5" x14ac:dyDescent="0.25">
      <c r="E126" s="123"/>
    </row>
    <row r="127" spans="5:5" x14ac:dyDescent="0.25">
      <c r="E127" s="123"/>
    </row>
    <row r="128" spans="5:5" x14ac:dyDescent="0.25">
      <c r="E128" s="123"/>
    </row>
    <row r="129" spans="1:7" x14ac:dyDescent="0.25">
      <c r="E129" s="123"/>
    </row>
    <row r="130" spans="1:7" x14ac:dyDescent="0.25">
      <c r="E130" s="123"/>
    </row>
    <row r="131" spans="1:7" x14ac:dyDescent="0.25">
      <c r="E131" s="123"/>
    </row>
    <row r="132" spans="1:7" x14ac:dyDescent="0.25">
      <c r="E132" s="123"/>
    </row>
    <row r="133" spans="1:7" x14ac:dyDescent="0.25">
      <c r="E133" s="123"/>
    </row>
    <row r="134" spans="1:7" x14ac:dyDescent="0.25">
      <c r="A134" s="164"/>
      <c r="B134" s="164"/>
    </row>
    <row r="135" spans="1:7" x14ac:dyDescent="0.25">
      <c r="A135" s="163"/>
      <c r="B135" s="163"/>
      <c r="C135" s="166"/>
      <c r="D135" s="166"/>
      <c r="E135" s="167"/>
      <c r="F135" s="166"/>
      <c r="G135" s="168"/>
    </row>
    <row r="136" spans="1:7" x14ac:dyDescent="0.25">
      <c r="A136" s="169"/>
      <c r="B136" s="169"/>
      <c r="C136" s="163"/>
      <c r="D136" s="163"/>
      <c r="E136" s="170"/>
      <c r="F136" s="163"/>
      <c r="G136" s="163"/>
    </row>
    <row r="137" spans="1:7" x14ac:dyDescent="0.25">
      <c r="A137" s="163"/>
      <c r="B137" s="163"/>
      <c r="C137" s="163"/>
      <c r="D137" s="163"/>
      <c r="E137" s="170"/>
      <c r="F137" s="163"/>
      <c r="G137" s="163"/>
    </row>
    <row r="138" spans="1:7" x14ac:dyDescent="0.25">
      <c r="A138" s="163"/>
      <c r="B138" s="163"/>
      <c r="C138" s="163"/>
      <c r="D138" s="163"/>
      <c r="E138" s="170"/>
      <c r="F138" s="163"/>
      <c r="G138" s="163"/>
    </row>
    <row r="139" spans="1:7" x14ac:dyDescent="0.25">
      <c r="A139" s="163"/>
      <c r="B139" s="163"/>
      <c r="C139" s="163"/>
      <c r="D139" s="163"/>
      <c r="E139" s="170"/>
      <c r="F139" s="163"/>
      <c r="G139" s="163"/>
    </row>
    <row r="140" spans="1:7" x14ac:dyDescent="0.25">
      <c r="A140" s="163"/>
      <c r="B140" s="163"/>
      <c r="C140" s="163"/>
      <c r="D140" s="163"/>
      <c r="E140" s="170"/>
      <c r="F140" s="163"/>
      <c r="G140" s="163"/>
    </row>
    <row r="141" spans="1:7" x14ac:dyDescent="0.25">
      <c r="A141" s="163"/>
      <c r="B141" s="163"/>
      <c r="C141" s="163"/>
      <c r="D141" s="163"/>
      <c r="E141" s="170"/>
      <c r="F141" s="163"/>
      <c r="G141" s="163"/>
    </row>
    <row r="142" spans="1:7" x14ac:dyDescent="0.25">
      <c r="A142" s="163"/>
      <c r="B142" s="163"/>
      <c r="C142" s="163"/>
      <c r="D142" s="163"/>
      <c r="E142" s="170"/>
      <c r="F142" s="163"/>
      <c r="G142" s="163"/>
    </row>
    <row r="143" spans="1:7" x14ac:dyDescent="0.25">
      <c r="A143" s="163"/>
      <c r="B143" s="163"/>
      <c r="C143" s="163"/>
      <c r="D143" s="163"/>
      <c r="E143" s="170"/>
      <c r="F143" s="163"/>
      <c r="G143" s="163"/>
    </row>
    <row r="144" spans="1:7" x14ac:dyDescent="0.25">
      <c r="A144" s="163"/>
      <c r="B144" s="163"/>
      <c r="C144" s="163"/>
      <c r="D144" s="163"/>
      <c r="E144" s="170"/>
      <c r="F144" s="163"/>
      <c r="G144" s="163"/>
    </row>
    <row r="145" spans="1:7" x14ac:dyDescent="0.25">
      <c r="A145" s="163"/>
      <c r="B145" s="163"/>
      <c r="C145" s="163"/>
      <c r="D145" s="163"/>
      <c r="E145" s="170"/>
      <c r="F145" s="163"/>
      <c r="G145" s="163"/>
    </row>
    <row r="146" spans="1:7" x14ac:dyDescent="0.25">
      <c r="A146" s="163"/>
      <c r="B146" s="163"/>
      <c r="C146" s="163"/>
      <c r="D146" s="163"/>
      <c r="E146" s="170"/>
      <c r="F146" s="163"/>
      <c r="G146" s="163"/>
    </row>
    <row r="147" spans="1:7" x14ac:dyDescent="0.25">
      <c r="A147" s="163"/>
      <c r="B147" s="163"/>
      <c r="C147" s="163"/>
      <c r="D147" s="163"/>
      <c r="E147" s="170"/>
      <c r="F147" s="163"/>
      <c r="G147" s="163"/>
    </row>
    <row r="148" spans="1:7" x14ac:dyDescent="0.25">
      <c r="A148" s="163"/>
      <c r="B148" s="163"/>
      <c r="C148" s="163"/>
      <c r="D148" s="163"/>
      <c r="E148" s="170"/>
      <c r="F148" s="163"/>
      <c r="G148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stavitel</dc:creator>
  <cp:lastModifiedBy>admin</cp:lastModifiedBy>
  <dcterms:created xsi:type="dcterms:W3CDTF">2016-06-23T08:50:44Z</dcterms:created>
  <dcterms:modified xsi:type="dcterms:W3CDTF">2016-06-29T08:30:39Z</dcterms:modified>
</cp:coreProperties>
</file>